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ind_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<sst xmlns="http://schemas.openxmlformats.org/spreadsheetml/2006/main" count="71" uniqueCount="71">
  <si>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Numărul populaţie ţintă</t>
  </si>
  <si>
    <t>Numărul de achiziţii</t>
  </si>
  <si>
    <t>Achiziţii per capita</t>
  </si>
  <si>
    <t>Fond total</t>
  </si>
  <si>
    <t>Indice mediu de înnoire a fondului</t>
  </si>
  <si>
    <t>Utilizatori</t>
  </si>
  <si>
    <t>Vizite</t>
  </si>
  <si>
    <t>Vizite per capita</t>
  </si>
  <si>
    <t>Indice mediu de circulaţie a fondului</t>
  </si>
  <si>
    <t>Împrumuturi</t>
  </si>
  <si>
    <r>
      <t>Î</t>
    </r>
    <r>
      <rPr>
        <sz val="8"/>
        <rFont val="Arial"/>
        <family val="2"/>
      </rPr>
      <t>mprumuturi per capita</t>
    </r>
  </si>
  <si>
    <t>Cheltuieli total</t>
  </si>
  <si>
    <t>Utilizatori ca % din populaţie</t>
  </si>
  <si>
    <t>Municipiul Chişinău</t>
  </si>
  <si>
    <t>Municipiul Bălţi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</si>
  <si>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</si>
  <si>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</si>
  <si>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</si>
  <si>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</si>
  <si>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</si>
  <si>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</si>
  <si>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</si>
  <si>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</si>
  <si>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</si>
  <si>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</si>
  <si>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</si>
  <si>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</si>
  <si>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</si>
  <si>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</si>
  <si>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</si>
  <si>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</si>
  <si>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</si>
  <si>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</si>
  <si>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</si>
  <si>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</si>
  <si>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</si>
  <si>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</si>
  <si>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</si>
  <si>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</si>
  <si>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</si>
  <si>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</si>
  <si>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</si>
  <si>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</si>
  <si>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</si>
  <si>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</si>
  <si>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</si>
  <si>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</si>
  <si>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Mun. Chişinău (sate)</t>
  </si>
  <si>
    <t>Mun. Bălţi (sate)</t>
  </si>
  <si>
    <t>BNRM</t>
  </si>
  <si>
    <t>BNC "Ion Creangă"</t>
  </si>
  <si>
    <t>Bibliotecari</t>
  </si>
  <si>
    <t>Total</t>
  </si>
  <si>
    <t>în echivalent norme întregi</t>
  </si>
  <si>
    <t>Total: Biblioteci raionale, orăşeneşti şi comunale/săteşti</t>
  </si>
  <si>
    <t>Total pe  republică</t>
  </si>
  <si>
    <t>Total biblioteci publice municipale</t>
  </si>
  <si>
    <t>Populaţie per bibliotecar în echivalent norme întregi (mii)</t>
  </si>
  <si>
    <t>Cheltuieli pentru achiziţii de publicaţii per capita</t>
  </si>
  <si>
    <t xml:space="preserve">Cheltuieli total per capita </t>
  </si>
  <si>
    <t>Cheltuieli  pentru achiziţii de carte şi abonare (mii)</t>
  </si>
  <si>
    <t>Cheltuieli p/u automatizare</t>
  </si>
  <si>
    <t>Cheltuieli p/u reparaţie</t>
  </si>
  <si>
    <r>
      <t xml:space="preserve">Indice mediu de lectură </t>
    </r>
  </si>
  <si>
    <t>Râşcani</t>
  </si>
  <si>
    <t>Indice mediu de dotare unui locuitor</t>
  </si>
  <si>
    <t>din care deţin grad de calificare</t>
  </si>
  <si>
    <t>Informaticieni</t>
  </si>
  <si>
    <t>Personal auxiliar</t>
  </si>
  <si>
    <t>Personalul</t>
  </si>
  <si>
    <t>Indicii şi indicatorii de performanţă în anul anul 2012. Activitatea bibliotecilor  publice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</si>
</sst>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1" xfId="21" applyFont="1" applyBorder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2" xfId="21" applyFont="1" applyBorder="1">
      <alignment/>
      <protection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172" fontId="0" fillId="0" borderId="1" xfId="0" applyNumberFormat="1" applyFont="1" applyFill="1" applyBorder="1" applyAlignment="1" applyProtection="1">
      <alignment horizontal="center" vertical="center"/>
      <protection/>
    </xf>
    <xf numFmtId="172" fontId="5" fillId="0" borderId="1" xfId="0" applyNumberFormat="1" applyFont="1" applyFill="1" applyBorder="1" applyAlignment="1">
      <alignment horizontal="center" vertical="center"/>
    </xf>
    <xf numFmtId="172" fontId="0" fillId="6" borderId="1" xfId="0" applyNumberFormat="1" applyFont="1" applyFill="1" applyBorder="1" applyAlignment="1">
      <alignment horizontal="center" vertical="center"/>
    </xf>
    <xf numFmtId="172" fontId="5" fillId="0" borderId="3" xfId="0" applyNumberFormat="1" applyFont="1" applyFill="1" applyBorder="1" applyAlignment="1">
      <alignment horizontal="center" vertical="center"/>
    </xf>
    <xf numFmtId="172" fontId="5" fillId="0" borderId="1" xfId="21" applyNumberFormat="1" applyFont="1" applyFill="1" applyBorder="1" applyAlignment="1">
      <alignment horizontal="center" vertical="center"/>
      <protection/>
    </xf>
    <xf numFmtId="172" fontId="0" fillId="0" borderId="5" xfId="0" applyNumberFormat="1" applyFont="1" applyFill="1" applyBorder="1" applyAlignment="1" applyProtection="1">
      <alignment horizontal="center" vertical="center"/>
      <protection/>
    </xf>
    <xf numFmtId="172" fontId="5" fillId="0" borderId="3" xfId="0" applyNumberFormat="1" applyFont="1" applyFill="1" applyBorder="1" applyAlignment="1" applyProtection="1">
      <alignment horizontal="center" vertical="center"/>
      <protection/>
    </xf>
    <xf numFmtId="172" fontId="0" fillId="6" borderId="1" xfId="0" applyNumberFormat="1" applyFont="1" applyFill="1" applyBorder="1" applyAlignment="1" applyProtection="1">
      <alignment horizontal="center" vertical="center"/>
      <protection/>
    </xf>
    <xf numFmtId="172" fontId="5" fillId="0" borderId="1" xfId="0" applyNumberFormat="1" applyFont="1" applyFill="1" applyBorder="1" applyAlignment="1" applyProtection="1">
      <alignment horizontal="center" vertical="center"/>
      <protection/>
    </xf>
    <xf numFmtId="172" fontId="0" fillId="0" borderId="6" xfId="0" applyNumberFormat="1" applyFont="1" applyFill="1" applyBorder="1" applyAlignment="1" applyProtection="1">
      <alignment horizontal="center" vertical="center"/>
      <protection/>
    </xf>
    <xf numFmtId="17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5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172" fontId="4" fillId="0" borderId="1" xfId="22" applyNumberFormat="1" applyFont="1" applyFill="1" applyBorder="1" applyAlignment="1">
      <alignment horizontal="center" vertical="center"/>
      <protection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3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2" fillId="2" borderId="7" xfId="21" applyFont="1" applyFill="1" applyBorder="1" applyAlignment="1">
      <alignment horizontal="center" vertical="center" textRotation="90" wrapText="1"/>
      <protection/>
    </xf>
    <xf numFmtId="0" fontId="2" fillId="2" borderId="6" xfId="21" applyFont="1" applyFill="1" applyBorder="1" applyAlignment="1">
      <alignment horizontal="center" vertical="center" textRotation="90" wrapText="1"/>
      <protection/>
    </xf>
    <xf numFmtId="0" fontId="2" fillId="2" borderId="3" xfId="21" applyFont="1" applyFill="1" applyBorder="1" applyAlignment="1">
      <alignment horizontal="center" vertical="center" textRotation="90" wrapText="1"/>
      <protection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0" fillId="4" borderId="1" xfId="0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0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 textRotation="90" wrapText="1"/>
      <protection/>
    </xf>
    <xf numFmtId="0" fontId="2" fillId="3" borderId="6" xfId="21" applyFont="1" applyFill="1" applyBorder="1" applyAlignment="1">
      <alignment horizontal="center" vertical="center" textRotation="90" wrapText="1"/>
      <protection/>
    </xf>
    <xf numFmtId="0" fontId="2" fillId="3" borderId="3" xfId="21" applyFont="1" applyFill="1" applyBorder="1" applyAlignment="1">
      <alignment horizontal="center" vertical="center" textRotation="90" wrapText="1"/>
      <protection/>
    </xf>
    <xf numFmtId="0" fontId="2" fillId="0" borderId="7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 topLeftCell="A1">
      <selection activeCell="U3" sqref="U3"/>
    </sheetView>
  </sheetViews>
  <sheetFormatPr defaultColWidth="9.140625" defaultRowHeight="12.75"/>
  <cols>
    <col min="1" max="1" width="3.8515625" style="0" customWidth="1"/>
    <col min="2" max="2" width="18.7109375" style="0" customWidth="1"/>
    <col min="3" max="3" width="11.00390625" style="0" customWidth="1"/>
    <col min="4" max="4" width="7.7109375" style="0" customWidth="1"/>
    <col min="5" max="7" width="7.57421875" style="0" customWidth="1"/>
    <col min="8" max="8" width="6.7109375" style="0" customWidth="1"/>
    <col min="9" max="9" width="7.28125" style="0" customWidth="1"/>
    <col min="10" max="10" width="10.140625" style="0" customWidth="1"/>
    <col min="11" max="11" width="7.421875" style="0" customWidth="1"/>
    <col min="12" max="12" width="5.7109375" style="0" customWidth="1"/>
    <col min="13" max="13" width="6.00390625" style="0" customWidth="1"/>
    <col min="14" max="14" width="10.28125" style="0" customWidth="1"/>
    <col min="15" max="15" width="5.28125" style="0" customWidth="1"/>
    <col min="16" max="16" width="7.00390625" style="0" customWidth="1"/>
    <col min="17" max="17" width="6.28125" style="0" customWidth="1"/>
    <col min="18" max="18" width="7.7109375" style="0" customWidth="1"/>
    <col min="19" max="20" width="9.421875" style="0" customWidth="1"/>
    <col min="21" max="21" width="6.57421875" style="0" customWidth="1"/>
    <col min="22" max="23" width="6.7109375" style="0" customWidth="1"/>
    <col min="25" max="25" width="6.00390625" style="0" customWidth="1"/>
    <col min="26" max="26" width="7.140625" style="0" customWidth="1"/>
    <col min="27" max="27" width="6.7109375" style="0" customWidth="1"/>
    <col min="28" max="28" width="6.8515625" style="0" customWidth="1"/>
  </cols>
  <sheetData>
    <row r="1" ht="12.75">
      <c r="C1">
        <f>D10/C10</f>
        <v>0.06643180674383493</v>
      </c>
    </row>
    <row r="2" spans="2:22" ht="18.75" customHeight="1">
      <c r="B2" s="54" t="s">
        <v>70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5"/>
      <c r="V2" s="15"/>
    </row>
    <row r="3" spans="2:22" ht="18.7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15"/>
      <c r="V3" s="15"/>
    </row>
    <row r="5" spans="1:28" ht="12.75" customHeight="1">
      <c r="A5" s="92"/>
      <c r="B5" s="95"/>
      <c r="C5" s="98" t="s">
        <v>0</v>
      </c>
      <c r="D5" s="73" t="s">
        <v>1</v>
      </c>
      <c r="E5" s="68" t="s">
        <v>2</v>
      </c>
      <c r="F5" s="67" t="s">
        <v>3</v>
      </c>
      <c r="G5" s="67" t="s">
        <v>65</v>
      </c>
      <c r="H5" s="101" t="s">
        <v>4</v>
      </c>
      <c r="I5" s="67" t="s">
        <v>5</v>
      </c>
      <c r="J5" s="73" t="s">
        <v>12</v>
      </c>
      <c r="K5" s="67" t="s">
        <v>6</v>
      </c>
      <c r="L5" s="67" t="s">
        <v>7</v>
      </c>
      <c r="M5" s="67" t="s">
        <v>8</v>
      </c>
      <c r="N5" s="76" t="s">
        <v>9</v>
      </c>
      <c r="O5" s="70" t="s">
        <v>10</v>
      </c>
      <c r="P5" s="73" t="s">
        <v>63</v>
      </c>
      <c r="Q5" s="76" t="s">
        <v>57</v>
      </c>
      <c r="R5" s="79" t="s">
        <v>69</v>
      </c>
      <c r="S5" s="79"/>
      <c r="T5" s="79"/>
      <c r="U5" s="79"/>
      <c r="V5" s="79"/>
      <c r="W5" s="62" t="s">
        <v>11</v>
      </c>
      <c r="X5" s="59" t="s">
        <v>60</v>
      </c>
      <c r="Y5" s="59" t="s">
        <v>61</v>
      </c>
      <c r="Z5" s="59" t="s">
        <v>62</v>
      </c>
      <c r="AA5" s="73" t="s">
        <v>58</v>
      </c>
      <c r="AB5" s="76" t="s">
        <v>59</v>
      </c>
    </row>
    <row r="6" spans="1:28" ht="12.75" customHeight="1">
      <c r="A6" s="93"/>
      <c r="B6" s="96"/>
      <c r="C6" s="99"/>
      <c r="D6" s="71"/>
      <c r="E6" s="87"/>
      <c r="F6" s="68"/>
      <c r="G6" s="68"/>
      <c r="H6" s="102"/>
      <c r="I6" s="68"/>
      <c r="J6" s="71"/>
      <c r="K6" s="68"/>
      <c r="L6" s="68"/>
      <c r="M6" s="87"/>
      <c r="N6" s="77"/>
      <c r="O6" s="71"/>
      <c r="P6" s="71"/>
      <c r="Q6" s="77"/>
      <c r="R6" s="80" t="s">
        <v>51</v>
      </c>
      <c r="S6" s="80"/>
      <c r="T6" s="80"/>
      <c r="U6" s="82" t="s">
        <v>67</v>
      </c>
      <c r="V6" s="83" t="s">
        <v>68</v>
      </c>
      <c r="W6" s="63"/>
      <c r="X6" s="60"/>
      <c r="Y6" s="60"/>
      <c r="Z6" s="60"/>
      <c r="AA6" s="74"/>
      <c r="AB6" s="77"/>
    </row>
    <row r="7" spans="1:28" ht="57" customHeight="1">
      <c r="A7" s="93"/>
      <c r="B7" s="96"/>
      <c r="C7" s="99"/>
      <c r="D7" s="71"/>
      <c r="E7" s="87"/>
      <c r="F7" s="68"/>
      <c r="G7" s="68"/>
      <c r="H7" s="102"/>
      <c r="I7" s="68"/>
      <c r="J7" s="71"/>
      <c r="K7" s="68"/>
      <c r="L7" s="68"/>
      <c r="M7" s="87"/>
      <c r="N7" s="77"/>
      <c r="O7" s="71"/>
      <c r="P7" s="71"/>
      <c r="Q7" s="77"/>
      <c r="R7" s="81" t="s">
        <v>52</v>
      </c>
      <c r="S7" s="84" t="s">
        <v>53</v>
      </c>
      <c r="T7" s="89" t="s">
        <v>66</v>
      </c>
      <c r="U7" s="82"/>
      <c r="V7" s="83"/>
      <c r="W7" s="63"/>
      <c r="X7" s="60"/>
      <c r="Y7" s="60"/>
      <c r="Z7" s="60"/>
      <c r="AA7" s="74"/>
      <c r="AB7" s="77"/>
    </row>
    <row r="8" spans="1:28" ht="12.75">
      <c r="A8" s="93"/>
      <c r="B8" s="96"/>
      <c r="C8" s="99"/>
      <c r="D8" s="71"/>
      <c r="E8" s="87"/>
      <c r="F8" s="68"/>
      <c r="G8" s="68"/>
      <c r="H8" s="102"/>
      <c r="I8" s="68"/>
      <c r="J8" s="71"/>
      <c r="K8" s="68"/>
      <c r="L8" s="68"/>
      <c r="M8" s="87"/>
      <c r="N8" s="77"/>
      <c r="O8" s="71"/>
      <c r="P8" s="71"/>
      <c r="Q8" s="77"/>
      <c r="R8" s="81"/>
      <c r="S8" s="85"/>
      <c r="T8" s="90"/>
      <c r="U8" s="82"/>
      <c r="V8" s="83"/>
      <c r="W8" s="63"/>
      <c r="X8" s="60"/>
      <c r="Y8" s="60"/>
      <c r="Z8" s="60"/>
      <c r="AA8" s="74"/>
      <c r="AB8" s="77"/>
    </row>
    <row r="9" spans="1:28" ht="30.75" customHeight="1">
      <c r="A9" s="94"/>
      <c r="B9" s="97"/>
      <c r="C9" s="100"/>
      <c r="D9" s="72"/>
      <c r="E9" s="87"/>
      <c r="F9" s="69"/>
      <c r="G9" s="69"/>
      <c r="H9" s="103"/>
      <c r="I9" s="69"/>
      <c r="J9" s="72"/>
      <c r="K9" s="69"/>
      <c r="L9" s="69"/>
      <c r="M9" s="88"/>
      <c r="N9" s="78"/>
      <c r="O9" s="72"/>
      <c r="P9" s="72"/>
      <c r="Q9" s="78"/>
      <c r="R9" s="81"/>
      <c r="S9" s="86"/>
      <c r="T9" s="91"/>
      <c r="U9" s="82"/>
      <c r="V9" s="83"/>
      <c r="W9" s="64"/>
      <c r="X9" s="61"/>
      <c r="Y9" s="61"/>
      <c r="Z9" s="61"/>
      <c r="AA9" s="75"/>
      <c r="AB9" s="78"/>
    </row>
    <row r="10" spans="1:28" ht="15">
      <c r="A10" s="3">
        <v>1</v>
      </c>
      <c r="B10" s="3" t="s">
        <v>13</v>
      </c>
      <c r="C10" s="48">
        <v>794.8</v>
      </c>
      <c r="D10" s="26">
        <v>52.8</v>
      </c>
      <c r="E10" s="41">
        <f>D10/C10</f>
        <v>0.06643180674383493</v>
      </c>
      <c r="F10" s="31">
        <v>1127</v>
      </c>
      <c r="G10" s="46">
        <f>F10/C10</f>
        <v>1.4179667840966281</v>
      </c>
      <c r="H10" s="43">
        <f>F10/D10</f>
        <v>21.344696969696972</v>
      </c>
      <c r="I10" s="26">
        <v>141.4</v>
      </c>
      <c r="J10" s="45">
        <f>I10*100%/C10</f>
        <v>0.17790639154504279</v>
      </c>
      <c r="K10" s="26">
        <v>1588.6</v>
      </c>
      <c r="L10" s="43">
        <f>K10/C10</f>
        <v>1.9987418218419728</v>
      </c>
      <c r="M10" s="44">
        <f>N10/F10</f>
        <v>6.019964507542148</v>
      </c>
      <c r="N10" s="26">
        <v>6784.5</v>
      </c>
      <c r="O10" s="43">
        <f>N10/C10</f>
        <v>8.53610971313538</v>
      </c>
      <c r="P10" s="44">
        <f>N10/I10</f>
        <v>47.980905233380476</v>
      </c>
      <c r="Q10" s="43">
        <f>C10/S10</f>
        <v>3.4859649122807017</v>
      </c>
      <c r="R10" s="37">
        <v>340</v>
      </c>
      <c r="S10" s="37">
        <v>228</v>
      </c>
      <c r="T10" s="16">
        <v>166</v>
      </c>
      <c r="U10" s="17">
        <v>14</v>
      </c>
      <c r="V10" s="18">
        <v>82</v>
      </c>
      <c r="W10" s="19">
        <v>21452.9</v>
      </c>
      <c r="X10" s="10">
        <v>3150.4</v>
      </c>
      <c r="Y10" s="10">
        <v>104.9</v>
      </c>
      <c r="Z10" s="10">
        <v>1861.4</v>
      </c>
      <c r="AA10" s="42">
        <f>X10/C10</f>
        <v>3.963764469048818</v>
      </c>
      <c r="AB10" s="42">
        <f>W10/C10</f>
        <v>26.991570206341223</v>
      </c>
    </row>
    <row r="11" spans="1:28" ht="15">
      <c r="A11" s="3">
        <v>2</v>
      </c>
      <c r="B11" s="3" t="s">
        <v>14</v>
      </c>
      <c r="C11" s="49">
        <v>149.2</v>
      </c>
      <c r="D11" s="26">
        <v>5.9</v>
      </c>
      <c r="E11" s="41">
        <f>D11/C11</f>
        <v>0.03954423592493298</v>
      </c>
      <c r="F11" s="26">
        <v>550.6</v>
      </c>
      <c r="G11" s="46">
        <f aca="true" t="shared" si="0" ref="G11:G51">F11/C11</f>
        <v>3.6903485254691692</v>
      </c>
      <c r="H11" s="43">
        <f aca="true" t="shared" si="1" ref="H11:H51">F11/D11</f>
        <v>93.32203389830508</v>
      </c>
      <c r="I11" s="26">
        <v>23.3</v>
      </c>
      <c r="J11" s="45">
        <f aca="true" t="shared" si="2" ref="J11:J51">I11*100%/C11</f>
        <v>0.1561662198391421</v>
      </c>
      <c r="K11" s="26">
        <v>213.7</v>
      </c>
      <c r="L11" s="43">
        <f aca="true" t="shared" si="3" ref="L11:L51">K11/C11</f>
        <v>1.4323056300268098</v>
      </c>
      <c r="M11" s="44">
        <f aca="true" t="shared" si="4" ref="M11:M51">N11/F11</f>
        <v>1.0158009444242644</v>
      </c>
      <c r="N11" s="26">
        <v>559.3</v>
      </c>
      <c r="O11" s="43">
        <f aca="true" t="shared" si="5" ref="O11:O51">N11/C11</f>
        <v>3.7486595174262733</v>
      </c>
      <c r="P11" s="44">
        <f aca="true" t="shared" si="6" ref="P11:P51">N11/I11</f>
        <v>24.004291845493558</v>
      </c>
      <c r="Q11" s="43">
        <f aca="true" t="shared" si="7" ref="Q11:Q51">C11/S11</f>
        <v>2.984</v>
      </c>
      <c r="R11" s="37">
        <v>55</v>
      </c>
      <c r="S11" s="37">
        <v>50</v>
      </c>
      <c r="T11" s="16">
        <v>24</v>
      </c>
      <c r="U11" s="17">
        <v>0</v>
      </c>
      <c r="V11" s="18">
        <v>15</v>
      </c>
      <c r="W11" s="19">
        <v>2424.7</v>
      </c>
      <c r="X11" s="10">
        <v>222.2</v>
      </c>
      <c r="Y11" s="10">
        <v>24.9</v>
      </c>
      <c r="Z11" s="10">
        <v>36.8</v>
      </c>
      <c r="AA11" s="42">
        <f aca="true" t="shared" si="8" ref="AA11:AA51">X11/C11</f>
        <v>1.4892761394101877</v>
      </c>
      <c r="AB11" s="42">
        <f aca="true" t="shared" si="9" ref="AB11:AB51">W11/C11</f>
        <v>16.251340482573728</v>
      </c>
    </row>
    <row r="12" spans="1:28" ht="29.25" customHeight="1">
      <c r="A12" s="65" t="s">
        <v>56</v>
      </c>
      <c r="B12" s="66"/>
      <c r="C12" s="50">
        <f>SUM(C10:C11)</f>
        <v>944</v>
      </c>
      <c r="D12" s="27">
        <f>SUM(D10:D11)</f>
        <v>58.699999999999996</v>
      </c>
      <c r="E12" s="41">
        <f aca="true" t="shared" si="10" ref="E12:E51">D12/C12</f>
        <v>0.06218220338983051</v>
      </c>
      <c r="F12" s="32">
        <f>SUM(F10:F11)</f>
        <v>1677.6</v>
      </c>
      <c r="G12" s="46">
        <f t="shared" si="0"/>
        <v>1.7771186440677964</v>
      </c>
      <c r="H12" s="43">
        <f t="shared" si="1"/>
        <v>28.579216354344123</v>
      </c>
      <c r="I12" s="34">
        <f>SUM(I10:I11)</f>
        <v>164.70000000000002</v>
      </c>
      <c r="J12" s="45">
        <f t="shared" si="2"/>
        <v>0.17447033898305087</v>
      </c>
      <c r="K12" s="34">
        <f>SUM(K10:K11)</f>
        <v>1802.3</v>
      </c>
      <c r="L12" s="43">
        <f t="shared" si="3"/>
        <v>1.9092161016949152</v>
      </c>
      <c r="M12" s="44">
        <f t="shared" si="4"/>
        <v>4.3775631855031</v>
      </c>
      <c r="N12" s="34">
        <f>SUM(N10:N11)</f>
        <v>7343.8</v>
      </c>
      <c r="O12" s="43">
        <f t="shared" si="5"/>
        <v>7.779449152542373</v>
      </c>
      <c r="P12" s="44">
        <f t="shared" si="6"/>
        <v>44.588949605343046</v>
      </c>
      <c r="Q12" s="43">
        <f t="shared" si="7"/>
        <v>3.3956834532374103</v>
      </c>
      <c r="R12" s="38">
        <f>SUM(R10:R11)</f>
        <v>395</v>
      </c>
      <c r="S12" s="38">
        <f>SUM(S10:S11)</f>
        <v>278</v>
      </c>
      <c r="T12" s="16"/>
      <c r="U12" s="17"/>
      <c r="V12" s="18"/>
      <c r="W12" s="20"/>
      <c r="X12" s="11"/>
      <c r="Y12" s="11"/>
      <c r="Z12" s="11"/>
      <c r="AA12" s="42">
        <f t="shared" si="8"/>
        <v>0</v>
      </c>
      <c r="AB12" s="42">
        <f t="shared" si="9"/>
        <v>0</v>
      </c>
    </row>
    <row r="13" spans="1:28" ht="15">
      <c r="A13">
        <v>1</v>
      </c>
      <c r="B13" s="3" t="s">
        <v>15</v>
      </c>
      <c r="C13" s="48">
        <v>82.1</v>
      </c>
      <c r="D13" s="26">
        <v>13.3</v>
      </c>
      <c r="E13" s="41">
        <f t="shared" si="10"/>
        <v>0.16199756394640685</v>
      </c>
      <c r="F13" s="26">
        <v>325.6</v>
      </c>
      <c r="G13" s="46">
        <f t="shared" si="0"/>
        <v>3.965895249695494</v>
      </c>
      <c r="H13" s="43">
        <f t="shared" si="1"/>
        <v>24.481203007518797</v>
      </c>
      <c r="I13" s="26">
        <v>14</v>
      </c>
      <c r="J13" s="45">
        <f t="shared" si="2"/>
        <v>0.17052375152253352</v>
      </c>
      <c r="K13" s="26">
        <v>149.4</v>
      </c>
      <c r="L13" s="43">
        <f t="shared" si="3"/>
        <v>1.8197320341047505</v>
      </c>
      <c r="M13" s="44">
        <f t="shared" si="4"/>
        <v>0.9047911547911548</v>
      </c>
      <c r="N13" s="26">
        <v>294.6</v>
      </c>
      <c r="O13" s="43">
        <f t="shared" si="5"/>
        <v>3.588306942752741</v>
      </c>
      <c r="P13" s="44">
        <f t="shared" si="6"/>
        <v>21.042857142857144</v>
      </c>
      <c r="Q13" s="43">
        <f t="shared" si="7"/>
        <v>1.784782608695652</v>
      </c>
      <c r="R13" s="37">
        <v>48</v>
      </c>
      <c r="S13" s="37">
        <v>46</v>
      </c>
      <c r="T13" s="16">
        <v>15</v>
      </c>
      <c r="U13" s="17">
        <v>0</v>
      </c>
      <c r="V13" s="18">
        <v>32</v>
      </c>
      <c r="W13" s="19">
        <v>2250.6</v>
      </c>
      <c r="X13" s="10">
        <v>247.4</v>
      </c>
      <c r="Y13" s="10">
        <v>37</v>
      </c>
      <c r="Z13" s="10">
        <v>145.3</v>
      </c>
      <c r="AA13" s="42">
        <f t="shared" si="8"/>
        <v>3.013398294762485</v>
      </c>
      <c r="AB13" s="42">
        <f t="shared" si="9"/>
        <v>27.41291108404385</v>
      </c>
    </row>
    <row r="14" spans="1:28" ht="15">
      <c r="A14" s="3">
        <v>2</v>
      </c>
      <c r="B14" s="3" t="s">
        <v>16</v>
      </c>
      <c r="C14" s="48">
        <v>28.9</v>
      </c>
      <c r="D14" s="26">
        <v>2</v>
      </c>
      <c r="E14" s="41">
        <f t="shared" si="10"/>
        <v>0.06920415224913495</v>
      </c>
      <c r="F14" s="26">
        <v>115.7</v>
      </c>
      <c r="G14" s="46">
        <f t="shared" si="0"/>
        <v>4.0034602076124575</v>
      </c>
      <c r="H14" s="43">
        <f t="shared" si="1"/>
        <v>57.85</v>
      </c>
      <c r="I14" s="26">
        <v>7</v>
      </c>
      <c r="J14" s="45">
        <f t="shared" si="2"/>
        <v>0.24221453287197234</v>
      </c>
      <c r="K14" s="26">
        <v>48.8</v>
      </c>
      <c r="L14" s="43">
        <f t="shared" si="3"/>
        <v>1.6885813148788926</v>
      </c>
      <c r="M14" s="44">
        <f t="shared" si="4"/>
        <v>0.8513396715643906</v>
      </c>
      <c r="N14" s="26">
        <v>98.5</v>
      </c>
      <c r="O14" s="43">
        <f t="shared" si="5"/>
        <v>3.4083044982698962</v>
      </c>
      <c r="P14" s="44">
        <f t="shared" si="6"/>
        <v>14.071428571428571</v>
      </c>
      <c r="Q14" s="43">
        <f t="shared" si="7"/>
        <v>1.5210526315789472</v>
      </c>
      <c r="R14" s="37">
        <v>20</v>
      </c>
      <c r="S14" s="37">
        <v>19</v>
      </c>
      <c r="T14" s="16">
        <v>16</v>
      </c>
      <c r="U14" s="17">
        <v>0</v>
      </c>
      <c r="V14" s="18">
        <v>5</v>
      </c>
      <c r="W14" s="19">
        <v>818.6</v>
      </c>
      <c r="X14" s="10">
        <v>80</v>
      </c>
      <c r="Y14" s="10">
        <v>0</v>
      </c>
      <c r="Z14" s="10">
        <v>6</v>
      </c>
      <c r="AA14" s="42">
        <f t="shared" si="8"/>
        <v>2.768166089965398</v>
      </c>
      <c r="AB14" s="42">
        <f t="shared" si="9"/>
        <v>28.325259515570938</v>
      </c>
    </row>
    <row r="15" spans="1:28" ht="15">
      <c r="A15" s="3">
        <v>3</v>
      </c>
      <c r="B15" s="3" t="s">
        <v>17</v>
      </c>
      <c r="C15" s="48">
        <v>74.6</v>
      </c>
      <c r="D15" s="26">
        <v>7.5</v>
      </c>
      <c r="E15" s="41">
        <f t="shared" si="10"/>
        <v>0.10053619302949063</v>
      </c>
      <c r="F15" s="26">
        <v>371</v>
      </c>
      <c r="G15" s="46">
        <f t="shared" si="0"/>
        <v>4.97319034852547</v>
      </c>
      <c r="H15" s="43">
        <f t="shared" si="1"/>
        <v>49.46666666666667</v>
      </c>
      <c r="I15" s="26">
        <v>23</v>
      </c>
      <c r="J15" s="45">
        <f t="shared" si="2"/>
        <v>0.3083109919571046</v>
      </c>
      <c r="K15" s="26">
        <v>167.4</v>
      </c>
      <c r="L15" s="43">
        <f t="shared" si="3"/>
        <v>2.243967828418231</v>
      </c>
      <c r="M15" s="44">
        <f t="shared" si="4"/>
        <v>1.1649595687331535</v>
      </c>
      <c r="N15" s="26">
        <v>432.2</v>
      </c>
      <c r="O15" s="43">
        <f t="shared" si="5"/>
        <v>5.793565683646113</v>
      </c>
      <c r="P15" s="44">
        <f t="shared" si="6"/>
        <v>18.791304347826088</v>
      </c>
      <c r="Q15" s="43">
        <f t="shared" si="7"/>
        <v>1.3814814814814813</v>
      </c>
      <c r="R15" s="37">
        <v>54</v>
      </c>
      <c r="S15" s="37">
        <v>54</v>
      </c>
      <c r="T15" s="16">
        <v>45</v>
      </c>
      <c r="U15" s="17">
        <v>0</v>
      </c>
      <c r="V15" s="18">
        <v>31</v>
      </c>
      <c r="W15" s="19">
        <v>2003.4</v>
      </c>
      <c r="X15" s="10">
        <v>109</v>
      </c>
      <c r="Y15" s="10">
        <v>31</v>
      </c>
      <c r="Z15" s="10">
        <v>274</v>
      </c>
      <c r="AA15" s="42">
        <f t="shared" si="8"/>
        <v>1.4611260053619304</v>
      </c>
      <c r="AB15" s="42">
        <f t="shared" si="9"/>
        <v>26.855227882037536</v>
      </c>
    </row>
    <row r="16" spans="1:28" ht="15">
      <c r="A16" s="3">
        <v>4</v>
      </c>
      <c r="B16" s="3" t="s">
        <v>18</v>
      </c>
      <c r="C16" s="48">
        <v>119</v>
      </c>
      <c r="D16" s="26">
        <v>6.2</v>
      </c>
      <c r="E16" s="41">
        <f t="shared" si="10"/>
        <v>0.052100840336134456</v>
      </c>
      <c r="F16" s="26">
        <v>498.3</v>
      </c>
      <c r="G16" s="46">
        <f t="shared" si="0"/>
        <v>4.1873949579831935</v>
      </c>
      <c r="H16" s="43">
        <f t="shared" si="1"/>
        <v>80.37096774193549</v>
      </c>
      <c r="I16" s="26">
        <v>25.5</v>
      </c>
      <c r="J16" s="45">
        <f t="shared" si="2"/>
        <v>0.21428571428571427</v>
      </c>
      <c r="K16" s="26">
        <v>246.9</v>
      </c>
      <c r="L16" s="43">
        <f t="shared" si="3"/>
        <v>2.0747899159663867</v>
      </c>
      <c r="M16" s="44">
        <f t="shared" si="4"/>
        <v>0.909692956050572</v>
      </c>
      <c r="N16" s="26">
        <v>453.3</v>
      </c>
      <c r="O16" s="43">
        <f t="shared" si="5"/>
        <v>3.809243697478992</v>
      </c>
      <c r="P16" s="44">
        <f t="shared" si="6"/>
        <v>17.776470588235295</v>
      </c>
      <c r="Q16" s="43">
        <f t="shared" si="7"/>
        <v>1.859375</v>
      </c>
      <c r="R16" s="37">
        <v>66</v>
      </c>
      <c r="S16" s="37">
        <v>64</v>
      </c>
      <c r="T16" s="16">
        <v>22</v>
      </c>
      <c r="U16" s="17">
        <v>0</v>
      </c>
      <c r="V16" s="18">
        <v>7</v>
      </c>
      <c r="W16" s="19">
        <v>2193.4</v>
      </c>
      <c r="X16" s="10">
        <v>183</v>
      </c>
      <c r="Y16" s="10">
        <v>1.8</v>
      </c>
      <c r="Z16" s="10">
        <v>111.9</v>
      </c>
      <c r="AA16" s="42">
        <f t="shared" si="8"/>
        <v>1.5378151260504203</v>
      </c>
      <c r="AB16" s="42">
        <f t="shared" si="9"/>
        <v>18.431932773109246</v>
      </c>
    </row>
    <row r="17" spans="1:28" ht="15">
      <c r="A17" s="3">
        <v>5</v>
      </c>
      <c r="B17" s="3" t="s">
        <v>21</v>
      </c>
      <c r="C17" s="48">
        <v>61.1</v>
      </c>
      <c r="D17" s="26">
        <v>1.6</v>
      </c>
      <c r="E17" s="41">
        <f t="shared" si="10"/>
        <v>0.02618657937806874</v>
      </c>
      <c r="F17" s="26">
        <v>409.9</v>
      </c>
      <c r="G17" s="46">
        <f t="shared" si="0"/>
        <v>6.7086743044189845</v>
      </c>
      <c r="H17" s="43">
        <f t="shared" si="1"/>
        <v>256.1875</v>
      </c>
      <c r="I17" s="26">
        <v>18</v>
      </c>
      <c r="J17" s="45">
        <f t="shared" si="2"/>
        <v>0.2945990180032733</v>
      </c>
      <c r="K17" s="26">
        <v>134.8</v>
      </c>
      <c r="L17" s="43">
        <f t="shared" si="3"/>
        <v>2.2062193126022915</v>
      </c>
      <c r="M17" s="44">
        <f t="shared" si="4"/>
        <v>0.6262503049524274</v>
      </c>
      <c r="N17" s="26">
        <v>256.7</v>
      </c>
      <c r="O17" s="43">
        <f t="shared" si="5"/>
        <v>4.201309328968903</v>
      </c>
      <c r="P17" s="44">
        <f t="shared" si="6"/>
        <v>14.261111111111111</v>
      </c>
      <c r="Q17" s="43">
        <f t="shared" si="7"/>
        <v>1.3886363636363637</v>
      </c>
      <c r="R17" s="37">
        <v>54</v>
      </c>
      <c r="S17" s="37">
        <v>44</v>
      </c>
      <c r="T17" s="16">
        <v>22</v>
      </c>
      <c r="U17" s="17">
        <v>0</v>
      </c>
      <c r="V17" s="18">
        <v>3</v>
      </c>
      <c r="W17" s="19">
        <v>1641.4</v>
      </c>
      <c r="X17" s="10">
        <v>117.6</v>
      </c>
      <c r="Y17" s="10">
        <v>13.8</v>
      </c>
      <c r="Z17" s="10">
        <v>73.6</v>
      </c>
      <c r="AA17" s="42">
        <f t="shared" si="8"/>
        <v>1.9247135842880523</v>
      </c>
      <c r="AB17" s="42">
        <f t="shared" si="9"/>
        <v>26.864157119476268</v>
      </c>
    </row>
    <row r="18" spans="1:28" ht="15">
      <c r="A18" s="3">
        <v>6</v>
      </c>
      <c r="B18" s="3" t="s">
        <v>20</v>
      </c>
      <c r="C18" s="48">
        <v>74.7</v>
      </c>
      <c r="D18" s="26">
        <v>27.7</v>
      </c>
      <c r="E18" s="41">
        <f t="shared" si="10"/>
        <v>0.3708165997322624</v>
      </c>
      <c r="F18" s="26">
        <v>258</v>
      </c>
      <c r="G18" s="46">
        <f t="shared" si="0"/>
        <v>3.4538152610441766</v>
      </c>
      <c r="H18" s="43">
        <f t="shared" si="1"/>
        <v>9.314079422382672</v>
      </c>
      <c r="I18" s="26">
        <v>14.7</v>
      </c>
      <c r="J18" s="45">
        <f t="shared" si="2"/>
        <v>0.1967871485943775</v>
      </c>
      <c r="K18" s="26">
        <v>93.4</v>
      </c>
      <c r="L18" s="43">
        <f t="shared" si="3"/>
        <v>1.250334672021419</v>
      </c>
      <c r="M18" s="44">
        <f t="shared" si="4"/>
        <v>0.7782945736434109</v>
      </c>
      <c r="N18" s="26">
        <v>200.8</v>
      </c>
      <c r="O18" s="43">
        <f t="shared" si="5"/>
        <v>2.6880856760374834</v>
      </c>
      <c r="P18" s="44">
        <f t="shared" si="6"/>
        <v>13.659863945578232</v>
      </c>
      <c r="Q18" s="43">
        <f t="shared" si="7"/>
        <v>1.7576470588235296</v>
      </c>
      <c r="R18" s="37">
        <v>50</v>
      </c>
      <c r="S18" s="37">
        <v>42.5</v>
      </c>
      <c r="T18" s="16">
        <v>26</v>
      </c>
      <c r="U18" s="17">
        <v>0</v>
      </c>
      <c r="V18" s="18">
        <v>8</v>
      </c>
      <c r="W18" s="19">
        <v>2379.4</v>
      </c>
      <c r="X18" s="10">
        <v>178.2</v>
      </c>
      <c r="Y18" s="10">
        <v>30</v>
      </c>
      <c r="Z18" s="10">
        <v>327.4</v>
      </c>
      <c r="AA18" s="42">
        <f t="shared" si="8"/>
        <v>2.3855421686746987</v>
      </c>
      <c r="AB18" s="42">
        <f t="shared" si="9"/>
        <v>31.852744310575638</v>
      </c>
    </row>
    <row r="19" spans="1:28" ht="15">
      <c r="A19" s="3">
        <v>7</v>
      </c>
      <c r="B19" s="3" t="s">
        <v>19</v>
      </c>
      <c r="C19" s="48">
        <v>89.9</v>
      </c>
      <c r="D19" s="26">
        <v>9.1</v>
      </c>
      <c r="E19" s="41">
        <f t="shared" si="10"/>
        <v>0.10122358175750833</v>
      </c>
      <c r="F19" s="26">
        <v>402.5</v>
      </c>
      <c r="G19" s="46">
        <f t="shared" si="0"/>
        <v>4.477196885428254</v>
      </c>
      <c r="H19" s="43">
        <f t="shared" si="1"/>
        <v>44.23076923076923</v>
      </c>
      <c r="I19" s="26">
        <v>23.9</v>
      </c>
      <c r="J19" s="45">
        <f t="shared" si="2"/>
        <v>0.2658509454949944</v>
      </c>
      <c r="K19" s="26">
        <v>257.3</v>
      </c>
      <c r="L19" s="43">
        <f t="shared" si="3"/>
        <v>2.862068965517241</v>
      </c>
      <c r="M19" s="44">
        <f t="shared" si="4"/>
        <v>1.2424844720496895</v>
      </c>
      <c r="N19" s="26">
        <v>500.1</v>
      </c>
      <c r="O19" s="43">
        <f t="shared" si="5"/>
        <v>5.562847608453837</v>
      </c>
      <c r="P19" s="44">
        <f t="shared" si="6"/>
        <v>20.92468619246862</v>
      </c>
      <c r="Q19" s="43">
        <f t="shared" si="7"/>
        <v>1.5771929824561404</v>
      </c>
      <c r="R19" s="37">
        <v>57</v>
      </c>
      <c r="S19" s="37">
        <v>57</v>
      </c>
      <c r="T19" s="16">
        <v>16</v>
      </c>
      <c r="U19" s="17">
        <v>1</v>
      </c>
      <c r="V19" s="18">
        <v>33</v>
      </c>
      <c r="W19" s="19">
        <v>2256.8</v>
      </c>
      <c r="X19" s="10">
        <v>272.4</v>
      </c>
      <c r="Y19" s="10">
        <v>118.4</v>
      </c>
      <c r="Z19" s="10">
        <v>61.3</v>
      </c>
      <c r="AA19" s="42">
        <f t="shared" si="8"/>
        <v>3.030033370411568</v>
      </c>
      <c r="AB19" s="42">
        <f t="shared" si="9"/>
        <v>25.10344827586207</v>
      </c>
    </row>
    <row r="20" spans="1:28" ht="15">
      <c r="A20" s="3">
        <v>8</v>
      </c>
      <c r="B20" s="3" t="s">
        <v>22</v>
      </c>
      <c r="C20" s="48">
        <v>60.9</v>
      </c>
      <c r="D20" s="26">
        <v>6.4</v>
      </c>
      <c r="E20" s="41">
        <f t="shared" si="10"/>
        <v>0.10509031198686372</v>
      </c>
      <c r="F20" s="26">
        <v>287.2</v>
      </c>
      <c r="G20" s="46">
        <f t="shared" si="0"/>
        <v>4.715927750410509</v>
      </c>
      <c r="H20" s="43">
        <f t="shared" si="1"/>
        <v>44.87499999999999</v>
      </c>
      <c r="I20" s="26">
        <v>8.7</v>
      </c>
      <c r="J20" s="45">
        <f t="shared" si="2"/>
        <v>0.14285714285714285</v>
      </c>
      <c r="K20" s="26">
        <v>102.3</v>
      </c>
      <c r="L20" s="43">
        <f t="shared" si="3"/>
        <v>1.6798029556650247</v>
      </c>
      <c r="M20" s="44">
        <f t="shared" si="4"/>
        <v>0.8126740947075209</v>
      </c>
      <c r="N20" s="26">
        <v>233.4</v>
      </c>
      <c r="O20" s="43">
        <f t="shared" si="5"/>
        <v>3.832512315270936</v>
      </c>
      <c r="P20" s="44">
        <f t="shared" si="6"/>
        <v>26.827586206896555</v>
      </c>
      <c r="Q20" s="43">
        <f t="shared" si="7"/>
        <v>1.592156862745098</v>
      </c>
      <c r="R20" s="37">
        <v>45</v>
      </c>
      <c r="S20" s="37">
        <v>38.25</v>
      </c>
      <c r="T20" s="16">
        <v>22</v>
      </c>
      <c r="U20" s="17">
        <v>0</v>
      </c>
      <c r="V20" s="18">
        <v>23</v>
      </c>
      <c r="W20" s="19">
        <v>1696</v>
      </c>
      <c r="X20" s="10">
        <v>145.3</v>
      </c>
      <c r="Y20" s="10">
        <v>0</v>
      </c>
      <c r="Z20" s="10">
        <v>90</v>
      </c>
      <c r="AA20" s="42">
        <f t="shared" si="8"/>
        <v>2.3858784893267653</v>
      </c>
      <c r="AB20" s="42">
        <f t="shared" si="9"/>
        <v>27.848932676518885</v>
      </c>
    </row>
    <row r="21" spans="1:28" ht="15">
      <c r="A21" s="3">
        <v>9</v>
      </c>
      <c r="B21" s="3" t="s">
        <v>23</v>
      </c>
      <c r="C21" s="48">
        <v>72.3</v>
      </c>
      <c r="D21" s="26">
        <v>13.5</v>
      </c>
      <c r="E21" s="41">
        <f t="shared" si="10"/>
        <v>0.18672199170124482</v>
      </c>
      <c r="F21" s="26">
        <v>291.3</v>
      </c>
      <c r="G21" s="46">
        <f t="shared" si="0"/>
        <v>4.029045643153527</v>
      </c>
      <c r="H21" s="43">
        <f t="shared" si="1"/>
        <v>21.57777777777778</v>
      </c>
      <c r="I21" s="26">
        <v>16.8</v>
      </c>
      <c r="J21" s="45">
        <f t="shared" si="2"/>
        <v>0.23236514522821577</v>
      </c>
      <c r="K21" s="26">
        <v>193.4</v>
      </c>
      <c r="L21" s="43">
        <f t="shared" si="3"/>
        <v>2.674965421853389</v>
      </c>
      <c r="M21" s="44">
        <f t="shared" si="4"/>
        <v>1.3535873669756264</v>
      </c>
      <c r="N21" s="26">
        <v>394.3</v>
      </c>
      <c r="O21" s="43">
        <f t="shared" si="5"/>
        <v>5.453665283540802</v>
      </c>
      <c r="P21" s="44">
        <f t="shared" si="6"/>
        <v>23.470238095238095</v>
      </c>
      <c r="Q21" s="43">
        <f t="shared" si="7"/>
        <v>1.9808219178082191</v>
      </c>
      <c r="R21" s="37">
        <v>37</v>
      </c>
      <c r="S21" s="37">
        <v>36.5</v>
      </c>
      <c r="T21" s="16">
        <v>19</v>
      </c>
      <c r="U21" s="17">
        <v>0</v>
      </c>
      <c r="V21" s="18">
        <v>15</v>
      </c>
      <c r="W21" s="19">
        <v>1998.3</v>
      </c>
      <c r="X21" s="10">
        <v>387.3</v>
      </c>
      <c r="Y21" s="10">
        <v>25.8</v>
      </c>
      <c r="Z21" s="10">
        <v>36.1</v>
      </c>
      <c r="AA21" s="42">
        <f t="shared" si="8"/>
        <v>5.356846473029046</v>
      </c>
      <c r="AB21" s="42">
        <f t="shared" si="9"/>
        <v>27.639004149377595</v>
      </c>
    </row>
    <row r="22" spans="1:28" ht="15">
      <c r="A22" s="3">
        <v>10</v>
      </c>
      <c r="B22" s="3" t="s">
        <v>24</v>
      </c>
      <c r="C22" s="48">
        <v>43.9</v>
      </c>
      <c r="D22" s="26">
        <v>7.1</v>
      </c>
      <c r="E22" s="41">
        <f t="shared" si="10"/>
        <v>0.16173120728929385</v>
      </c>
      <c r="F22" s="26">
        <v>263.4</v>
      </c>
      <c r="G22" s="46">
        <f t="shared" si="0"/>
        <v>6</v>
      </c>
      <c r="H22" s="43">
        <f t="shared" si="1"/>
        <v>37.098591549295776</v>
      </c>
      <c r="I22" s="26">
        <v>13.7</v>
      </c>
      <c r="J22" s="45">
        <f t="shared" si="2"/>
        <v>0.3120728929384966</v>
      </c>
      <c r="K22" s="26">
        <v>159.1</v>
      </c>
      <c r="L22" s="43">
        <f t="shared" si="3"/>
        <v>3.624145785876993</v>
      </c>
      <c r="M22" s="44">
        <f t="shared" si="4"/>
        <v>1.0918754745634018</v>
      </c>
      <c r="N22" s="26">
        <v>287.6</v>
      </c>
      <c r="O22" s="43">
        <f t="shared" si="5"/>
        <v>6.551252847380411</v>
      </c>
      <c r="P22" s="44">
        <f t="shared" si="6"/>
        <v>20.99270072992701</v>
      </c>
      <c r="Q22" s="43">
        <f t="shared" si="7"/>
        <v>1.272463768115942</v>
      </c>
      <c r="R22" s="37">
        <v>32</v>
      </c>
      <c r="S22" s="37">
        <v>34.5</v>
      </c>
      <c r="T22" s="16">
        <v>16</v>
      </c>
      <c r="U22" s="17">
        <v>1</v>
      </c>
      <c r="V22" s="18">
        <v>18</v>
      </c>
      <c r="W22" s="19">
        <v>1506.5</v>
      </c>
      <c r="X22" s="10">
        <v>82.7</v>
      </c>
      <c r="Y22" s="10">
        <v>6.8</v>
      </c>
      <c r="Z22" s="10">
        <v>326.1</v>
      </c>
      <c r="AA22" s="42">
        <f t="shared" si="8"/>
        <v>1.8838268792710708</v>
      </c>
      <c r="AB22" s="42">
        <f t="shared" si="9"/>
        <v>34.31662870159453</v>
      </c>
    </row>
    <row r="23" spans="1:28" ht="15">
      <c r="A23" s="3">
        <v>11</v>
      </c>
      <c r="B23" s="3" t="s">
        <v>25</v>
      </c>
      <c r="C23" s="48">
        <v>86.4</v>
      </c>
      <c r="D23" s="26">
        <v>7.8</v>
      </c>
      <c r="E23" s="41">
        <f t="shared" si="10"/>
        <v>0.09027777777777778</v>
      </c>
      <c r="F23" s="26">
        <v>521.9</v>
      </c>
      <c r="G23" s="46">
        <f t="shared" si="0"/>
        <v>6.040509259259259</v>
      </c>
      <c r="H23" s="43">
        <f t="shared" si="1"/>
        <v>66.91025641025641</v>
      </c>
      <c r="I23" s="26">
        <v>23.5</v>
      </c>
      <c r="J23" s="45">
        <f t="shared" si="2"/>
        <v>0.2719907407407407</v>
      </c>
      <c r="K23" s="26">
        <v>168.2</v>
      </c>
      <c r="L23" s="43">
        <f t="shared" si="3"/>
        <v>1.946759259259259</v>
      </c>
      <c r="M23" s="44">
        <f t="shared" si="4"/>
        <v>0.7214025675416746</v>
      </c>
      <c r="N23" s="26">
        <v>376.5</v>
      </c>
      <c r="O23" s="43">
        <f t="shared" si="5"/>
        <v>4.357638888888888</v>
      </c>
      <c r="P23" s="44">
        <f t="shared" si="6"/>
        <v>16.02127659574468</v>
      </c>
      <c r="Q23" s="43">
        <f t="shared" si="7"/>
        <v>1.542857142857143</v>
      </c>
      <c r="R23" s="37">
        <v>56</v>
      </c>
      <c r="S23" s="37">
        <v>56</v>
      </c>
      <c r="T23" s="16">
        <v>37</v>
      </c>
      <c r="U23" s="17">
        <v>1</v>
      </c>
      <c r="V23" s="18">
        <v>8</v>
      </c>
      <c r="W23" s="19">
        <v>3771.7</v>
      </c>
      <c r="X23" s="10">
        <v>104.4</v>
      </c>
      <c r="Y23" s="10">
        <v>9.4</v>
      </c>
      <c r="Z23" s="10">
        <v>1846.2</v>
      </c>
      <c r="AA23" s="42">
        <f t="shared" si="8"/>
        <v>1.2083333333333333</v>
      </c>
      <c r="AB23" s="42">
        <f t="shared" si="9"/>
        <v>43.65393518518518</v>
      </c>
    </row>
    <row r="24" spans="1:28" ht="15">
      <c r="A24" s="3">
        <v>12</v>
      </c>
      <c r="B24" s="3" t="s">
        <v>26</v>
      </c>
      <c r="C24" s="48">
        <v>35.7</v>
      </c>
      <c r="D24" s="26">
        <v>9.1</v>
      </c>
      <c r="E24" s="41">
        <f t="shared" si="10"/>
        <v>0.2549019607843137</v>
      </c>
      <c r="F24" s="26">
        <v>148.5</v>
      </c>
      <c r="G24" s="46">
        <f t="shared" si="0"/>
        <v>4.159663865546218</v>
      </c>
      <c r="H24" s="43">
        <f t="shared" si="1"/>
        <v>16.318681318681318</v>
      </c>
      <c r="I24" s="26">
        <v>7</v>
      </c>
      <c r="J24" s="45">
        <f t="shared" si="2"/>
        <v>0.19607843137254902</v>
      </c>
      <c r="K24" s="26">
        <v>77.6</v>
      </c>
      <c r="L24" s="43">
        <f t="shared" si="3"/>
        <v>2.1736694677871147</v>
      </c>
      <c r="M24" s="44">
        <f t="shared" si="4"/>
        <v>1.121885521885522</v>
      </c>
      <c r="N24" s="26">
        <v>166.6</v>
      </c>
      <c r="O24" s="43">
        <f t="shared" si="5"/>
        <v>4.666666666666666</v>
      </c>
      <c r="P24" s="44">
        <f t="shared" si="6"/>
        <v>23.8</v>
      </c>
      <c r="Q24" s="43">
        <f t="shared" si="7"/>
        <v>2.1</v>
      </c>
      <c r="R24" s="37">
        <v>19</v>
      </c>
      <c r="S24" s="37">
        <v>17</v>
      </c>
      <c r="T24" s="16">
        <v>9</v>
      </c>
      <c r="U24" s="17">
        <v>0</v>
      </c>
      <c r="V24" s="18">
        <v>6</v>
      </c>
      <c r="W24" s="19">
        <v>857.8</v>
      </c>
      <c r="X24" s="10">
        <v>94</v>
      </c>
      <c r="Y24" s="10">
        <v>0</v>
      </c>
      <c r="Z24" s="10">
        <v>123.2</v>
      </c>
      <c r="AA24" s="42">
        <f t="shared" si="8"/>
        <v>2.6330532212885154</v>
      </c>
      <c r="AB24" s="42">
        <f t="shared" si="9"/>
        <v>24.02801120448179</v>
      </c>
    </row>
    <row r="25" spans="1:28" ht="15">
      <c r="A25" s="3">
        <v>13</v>
      </c>
      <c r="B25" s="3" t="s">
        <v>27</v>
      </c>
      <c r="C25" s="48">
        <v>81.3</v>
      </c>
      <c r="D25" s="26">
        <v>7.7</v>
      </c>
      <c r="E25" s="41">
        <f t="shared" si="10"/>
        <v>0.0947109471094711</v>
      </c>
      <c r="F25" s="26">
        <v>493</v>
      </c>
      <c r="G25" s="46">
        <f t="shared" si="0"/>
        <v>6.063960639606396</v>
      </c>
      <c r="H25" s="43">
        <f t="shared" si="1"/>
        <v>64.02597402597402</v>
      </c>
      <c r="I25" s="26">
        <v>28.7</v>
      </c>
      <c r="J25" s="45">
        <f t="shared" si="2"/>
        <v>0.35301353013530135</v>
      </c>
      <c r="K25" s="26">
        <v>197.5</v>
      </c>
      <c r="L25" s="43">
        <f t="shared" si="3"/>
        <v>2.4292742927429276</v>
      </c>
      <c r="M25" s="44">
        <f t="shared" si="4"/>
        <v>0.9060851926977688</v>
      </c>
      <c r="N25" s="26">
        <v>446.7</v>
      </c>
      <c r="O25" s="43">
        <f t="shared" si="5"/>
        <v>5.4944649446494465</v>
      </c>
      <c r="P25" s="44">
        <f t="shared" si="6"/>
        <v>15.564459930313589</v>
      </c>
      <c r="Q25" s="43">
        <f t="shared" si="7"/>
        <v>1.2703125</v>
      </c>
      <c r="R25" s="37">
        <v>67</v>
      </c>
      <c r="S25" s="37">
        <v>64</v>
      </c>
      <c r="T25" s="16">
        <v>32</v>
      </c>
      <c r="U25" s="17">
        <v>0</v>
      </c>
      <c r="V25" s="18">
        <v>48</v>
      </c>
      <c r="W25" s="19">
        <v>2628.7</v>
      </c>
      <c r="X25" s="10">
        <v>227.3</v>
      </c>
      <c r="Y25" s="10">
        <v>0</v>
      </c>
      <c r="Z25" s="10">
        <v>115.7</v>
      </c>
      <c r="AA25" s="42">
        <f t="shared" si="8"/>
        <v>2.795817958179582</v>
      </c>
      <c r="AB25" s="42">
        <f t="shared" si="9"/>
        <v>32.333333333333336</v>
      </c>
    </row>
    <row r="26" spans="1:28" ht="15">
      <c r="A26" s="3">
        <v>14</v>
      </c>
      <c r="B26" s="3" t="s">
        <v>28</v>
      </c>
      <c r="C26" s="48">
        <v>89.8</v>
      </c>
      <c r="D26" s="26">
        <v>13.7</v>
      </c>
      <c r="E26" s="41">
        <f t="shared" si="10"/>
        <v>0.15256124721603564</v>
      </c>
      <c r="F26" s="26">
        <v>403.9</v>
      </c>
      <c r="G26" s="46">
        <f t="shared" si="0"/>
        <v>4.497772828507795</v>
      </c>
      <c r="H26" s="43">
        <f t="shared" si="1"/>
        <v>29.48175182481752</v>
      </c>
      <c r="I26" s="26">
        <v>21.2</v>
      </c>
      <c r="J26" s="45">
        <f t="shared" si="2"/>
        <v>0.23608017817371937</v>
      </c>
      <c r="K26" s="26">
        <v>165</v>
      </c>
      <c r="L26" s="43">
        <f t="shared" si="3"/>
        <v>1.8374164810690423</v>
      </c>
      <c r="M26" s="44">
        <f t="shared" si="4"/>
        <v>0.831889081455806</v>
      </c>
      <c r="N26" s="26">
        <v>336</v>
      </c>
      <c r="O26" s="43">
        <f t="shared" si="5"/>
        <v>3.7416481069042318</v>
      </c>
      <c r="P26" s="44">
        <f t="shared" si="6"/>
        <v>15.849056603773585</v>
      </c>
      <c r="Q26" s="43">
        <f t="shared" si="7"/>
        <v>1.7186602870813397</v>
      </c>
      <c r="R26" s="37">
        <v>59</v>
      </c>
      <c r="S26" s="37">
        <v>52.25</v>
      </c>
      <c r="T26" s="16">
        <v>30</v>
      </c>
      <c r="U26" s="17">
        <v>0</v>
      </c>
      <c r="V26" s="18">
        <v>30</v>
      </c>
      <c r="W26" s="19">
        <v>2112.7</v>
      </c>
      <c r="X26" s="10">
        <v>281.7</v>
      </c>
      <c r="Y26" s="10">
        <v>30.1</v>
      </c>
      <c r="Z26" s="10">
        <v>49.8</v>
      </c>
      <c r="AA26" s="42">
        <f t="shared" si="8"/>
        <v>3.136971046770601</v>
      </c>
      <c r="AB26" s="42">
        <f t="shared" si="9"/>
        <v>23.52672605790646</v>
      </c>
    </row>
    <row r="27" spans="1:28" ht="15">
      <c r="A27" s="3">
        <v>15</v>
      </c>
      <c r="B27" s="3" t="s">
        <v>29</v>
      </c>
      <c r="C27" s="48">
        <v>85</v>
      </c>
      <c r="D27" s="26">
        <v>18.4</v>
      </c>
      <c r="E27" s="41">
        <f t="shared" si="10"/>
        <v>0.2164705882352941</v>
      </c>
      <c r="F27" s="26">
        <v>452.8</v>
      </c>
      <c r="G27" s="46">
        <f t="shared" si="0"/>
        <v>5.327058823529412</v>
      </c>
      <c r="H27" s="43">
        <f t="shared" si="1"/>
        <v>24.608695652173914</v>
      </c>
      <c r="I27" s="26">
        <v>25.3</v>
      </c>
      <c r="J27" s="45">
        <f t="shared" si="2"/>
        <v>0.29764705882352943</v>
      </c>
      <c r="K27" s="26">
        <v>174.7</v>
      </c>
      <c r="L27" s="43">
        <f t="shared" si="3"/>
        <v>2.0552941176470587</v>
      </c>
      <c r="M27" s="44">
        <f t="shared" si="4"/>
        <v>0.827517667844523</v>
      </c>
      <c r="N27" s="26">
        <v>374.7</v>
      </c>
      <c r="O27" s="43">
        <f t="shared" si="5"/>
        <v>4.408235294117647</v>
      </c>
      <c r="P27" s="44">
        <f t="shared" si="6"/>
        <v>14.810276679841897</v>
      </c>
      <c r="Q27" s="43">
        <f t="shared" si="7"/>
        <v>1.446808510638298</v>
      </c>
      <c r="R27" s="37">
        <v>68</v>
      </c>
      <c r="S27" s="37">
        <v>58.75</v>
      </c>
      <c r="T27" s="16">
        <v>23</v>
      </c>
      <c r="U27" s="17">
        <v>1</v>
      </c>
      <c r="V27" s="18">
        <v>21</v>
      </c>
      <c r="W27" s="19">
        <v>1877.6</v>
      </c>
      <c r="X27" s="10">
        <v>156.6</v>
      </c>
      <c r="Y27" s="10">
        <v>5.6</v>
      </c>
      <c r="Z27" s="10">
        <v>18.2</v>
      </c>
      <c r="AA27" s="42">
        <f t="shared" si="8"/>
        <v>1.8423529411764705</v>
      </c>
      <c r="AB27" s="42">
        <f t="shared" si="9"/>
        <v>22.089411764705883</v>
      </c>
    </row>
    <row r="28" spans="1:28" ht="15">
      <c r="A28" s="3">
        <v>16</v>
      </c>
      <c r="B28" s="3" t="s">
        <v>30</v>
      </c>
      <c r="C28" s="48">
        <v>60.6</v>
      </c>
      <c r="D28" s="26">
        <v>9.5</v>
      </c>
      <c r="E28" s="41">
        <f t="shared" si="10"/>
        <v>0.15676567656765678</v>
      </c>
      <c r="F28" s="26">
        <v>433</v>
      </c>
      <c r="G28" s="46">
        <f t="shared" si="0"/>
        <v>7.145214521452145</v>
      </c>
      <c r="H28" s="43">
        <f t="shared" si="1"/>
        <v>45.578947368421055</v>
      </c>
      <c r="I28" s="26">
        <v>14.7</v>
      </c>
      <c r="J28" s="45">
        <f t="shared" si="2"/>
        <v>0.24257425742574257</v>
      </c>
      <c r="K28" s="26">
        <v>93.4</v>
      </c>
      <c r="L28" s="43">
        <f t="shared" si="3"/>
        <v>1.5412541254125414</v>
      </c>
      <c r="M28" s="44">
        <f t="shared" si="4"/>
        <v>0.4969976905311778</v>
      </c>
      <c r="N28" s="26">
        <v>215.2</v>
      </c>
      <c r="O28" s="43">
        <f t="shared" si="5"/>
        <v>3.551155115511551</v>
      </c>
      <c r="P28" s="44">
        <f t="shared" si="6"/>
        <v>14.639455782312925</v>
      </c>
      <c r="Q28" s="43">
        <f t="shared" si="7"/>
        <v>1.3772727272727272</v>
      </c>
      <c r="R28" s="37">
        <v>48</v>
      </c>
      <c r="S28" s="37">
        <v>44</v>
      </c>
      <c r="T28" s="16">
        <v>34</v>
      </c>
      <c r="U28" s="17">
        <v>0</v>
      </c>
      <c r="V28" s="18">
        <v>24</v>
      </c>
      <c r="W28" s="19">
        <v>1841</v>
      </c>
      <c r="X28" s="10">
        <v>162.7</v>
      </c>
      <c r="Y28" s="10">
        <v>10</v>
      </c>
      <c r="Z28" s="10">
        <v>33.7</v>
      </c>
      <c r="AA28" s="42">
        <f t="shared" si="8"/>
        <v>2.6848184818481844</v>
      </c>
      <c r="AB28" s="42">
        <f t="shared" si="9"/>
        <v>30.379537953795378</v>
      </c>
    </row>
    <row r="29" spans="1:28" ht="15">
      <c r="A29" s="3">
        <v>17</v>
      </c>
      <c r="B29" s="3" t="s">
        <v>31</v>
      </c>
      <c r="C29" s="48">
        <v>119.4</v>
      </c>
      <c r="D29" s="26">
        <v>8.2</v>
      </c>
      <c r="E29" s="41">
        <f t="shared" si="10"/>
        <v>0.06867671691792294</v>
      </c>
      <c r="F29" s="26">
        <v>545.7</v>
      </c>
      <c r="G29" s="46">
        <f t="shared" si="0"/>
        <v>4.57035175879397</v>
      </c>
      <c r="H29" s="43">
        <f t="shared" si="1"/>
        <v>66.54878048780489</v>
      </c>
      <c r="I29" s="26">
        <v>21.5</v>
      </c>
      <c r="J29" s="45">
        <f t="shared" si="2"/>
        <v>0.18006700167504186</v>
      </c>
      <c r="K29" s="26">
        <v>190.1</v>
      </c>
      <c r="L29" s="43">
        <f t="shared" si="3"/>
        <v>1.5921273031825793</v>
      </c>
      <c r="M29" s="44">
        <f t="shared" si="4"/>
        <v>0.5526846252519699</v>
      </c>
      <c r="N29" s="26">
        <v>301.6</v>
      </c>
      <c r="O29" s="43">
        <f t="shared" si="5"/>
        <v>2.525963149078727</v>
      </c>
      <c r="P29" s="44">
        <f t="shared" si="6"/>
        <v>14.027906976744188</v>
      </c>
      <c r="Q29" s="43">
        <f t="shared" si="7"/>
        <v>1.8229007633587788</v>
      </c>
      <c r="R29" s="37">
        <v>71</v>
      </c>
      <c r="S29" s="37">
        <v>65.5</v>
      </c>
      <c r="T29" s="16">
        <v>35</v>
      </c>
      <c r="U29" s="17">
        <v>0</v>
      </c>
      <c r="V29" s="18">
        <v>22</v>
      </c>
      <c r="W29" s="19">
        <v>2850.2</v>
      </c>
      <c r="X29" s="10">
        <v>484.7</v>
      </c>
      <c r="Y29" s="10">
        <v>8.4</v>
      </c>
      <c r="Z29" s="10">
        <v>151.7</v>
      </c>
      <c r="AA29" s="42">
        <f t="shared" si="8"/>
        <v>4.059463986599665</v>
      </c>
      <c r="AB29" s="42">
        <f t="shared" si="9"/>
        <v>23.871021775544385</v>
      </c>
    </row>
    <row r="30" spans="1:28" ht="15">
      <c r="A30" s="3">
        <v>18</v>
      </c>
      <c r="B30" s="3" t="s">
        <v>32</v>
      </c>
      <c r="C30" s="48">
        <v>97.7</v>
      </c>
      <c r="D30" s="26">
        <v>13.1</v>
      </c>
      <c r="E30" s="41">
        <f t="shared" si="10"/>
        <v>0.13408393039918115</v>
      </c>
      <c r="F30" s="26">
        <v>371.6</v>
      </c>
      <c r="G30" s="46">
        <f t="shared" si="0"/>
        <v>3.8034800409416585</v>
      </c>
      <c r="H30" s="43">
        <f t="shared" si="1"/>
        <v>28.36641221374046</v>
      </c>
      <c r="I30" s="26">
        <v>20.6</v>
      </c>
      <c r="J30" s="45">
        <f t="shared" si="2"/>
        <v>0.21084953940634596</v>
      </c>
      <c r="K30" s="26">
        <v>177.2</v>
      </c>
      <c r="L30" s="43">
        <f t="shared" si="3"/>
        <v>1.8137154554759467</v>
      </c>
      <c r="M30" s="44">
        <f t="shared" si="4"/>
        <v>1.1480086114101185</v>
      </c>
      <c r="N30" s="26">
        <v>426.6</v>
      </c>
      <c r="O30" s="43">
        <f t="shared" si="5"/>
        <v>4.366427840327534</v>
      </c>
      <c r="P30" s="44">
        <f t="shared" si="6"/>
        <v>20.70873786407767</v>
      </c>
      <c r="Q30" s="43">
        <f t="shared" si="7"/>
        <v>2.147252747252747</v>
      </c>
      <c r="R30" s="37">
        <v>48</v>
      </c>
      <c r="S30" s="37">
        <v>45.5</v>
      </c>
      <c r="T30" s="16">
        <v>23</v>
      </c>
      <c r="U30" s="17">
        <v>1</v>
      </c>
      <c r="V30" s="18">
        <v>36</v>
      </c>
      <c r="W30" s="19">
        <v>2896.4</v>
      </c>
      <c r="X30" s="10">
        <v>391.2</v>
      </c>
      <c r="Y30" s="10">
        <v>24</v>
      </c>
      <c r="Z30" s="10">
        <v>424.2</v>
      </c>
      <c r="AA30" s="42">
        <f t="shared" si="8"/>
        <v>4.004094165813715</v>
      </c>
      <c r="AB30" s="42">
        <f t="shared" si="9"/>
        <v>29.645854657113613</v>
      </c>
    </row>
    <row r="31" spans="1:28" ht="15">
      <c r="A31" s="3">
        <v>19</v>
      </c>
      <c r="B31" s="3" t="s">
        <v>33</v>
      </c>
      <c r="C31" s="48">
        <v>51.7</v>
      </c>
      <c r="D31" s="26">
        <v>4.4</v>
      </c>
      <c r="E31" s="41">
        <f t="shared" si="10"/>
        <v>0.0851063829787234</v>
      </c>
      <c r="F31" s="33">
        <v>289</v>
      </c>
      <c r="G31" s="46">
        <f t="shared" si="0"/>
        <v>5.589941972920696</v>
      </c>
      <c r="H31" s="43">
        <f t="shared" si="1"/>
        <v>65.68181818181817</v>
      </c>
      <c r="I31" s="26">
        <v>16.5</v>
      </c>
      <c r="J31" s="45">
        <f t="shared" si="2"/>
        <v>0.3191489361702127</v>
      </c>
      <c r="K31" s="26">
        <v>154.2</v>
      </c>
      <c r="L31" s="43">
        <f t="shared" si="3"/>
        <v>2.982591876208897</v>
      </c>
      <c r="M31" s="44">
        <f t="shared" si="4"/>
        <v>0.968166089965398</v>
      </c>
      <c r="N31" s="26">
        <v>279.8</v>
      </c>
      <c r="O31" s="43">
        <f t="shared" si="5"/>
        <v>5.411992263056093</v>
      </c>
      <c r="P31" s="44">
        <f t="shared" si="6"/>
        <v>16.957575757575757</v>
      </c>
      <c r="Q31" s="43">
        <f t="shared" si="7"/>
        <v>1.2925</v>
      </c>
      <c r="R31" s="37">
        <v>44</v>
      </c>
      <c r="S31" s="37">
        <v>40</v>
      </c>
      <c r="T31" s="16">
        <v>26</v>
      </c>
      <c r="U31" s="17">
        <v>0</v>
      </c>
      <c r="V31" s="18">
        <v>1</v>
      </c>
      <c r="W31" s="21">
        <v>3267.1</v>
      </c>
      <c r="X31" s="12">
        <v>210.1</v>
      </c>
      <c r="Y31" s="12">
        <v>0</v>
      </c>
      <c r="Z31" s="12">
        <v>234.7</v>
      </c>
      <c r="AA31" s="42">
        <f t="shared" si="8"/>
        <v>4.0638297872340425</v>
      </c>
      <c r="AB31" s="42">
        <f t="shared" si="9"/>
        <v>63.19342359767891</v>
      </c>
    </row>
    <row r="32" spans="1:28" ht="15">
      <c r="A32" s="3">
        <v>20</v>
      </c>
      <c r="B32" s="3" t="s">
        <v>34</v>
      </c>
      <c r="C32" s="48">
        <v>64.9</v>
      </c>
      <c r="D32" s="26">
        <v>11.3</v>
      </c>
      <c r="E32" s="41">
        <f t="shared" si="10"/>
        <v>0.17411402157164868</v>
      </c>
      <c r="F32" s="26">
        <v>256.1</v>
      </c>
      <c r="G32" s="46">
        <f t="shared" si="0"/>
        <v>3.946070878274268</v>
      </c>
      <c r="H32" s="43">
        <f t="shared" si="1"/>
        <v>22.663716814159294</v>
      </c>
      <c r="I32" s="26">
        <v>19.4</v>
      </c>
      <c r="J32" s="45">
        <f t="shared" si="2"/>
        <v>0.2989214175654853</v>
      </c>
      <c r="K32" s="26">
        <v>191.4</v>
      </c>
      <c r="L32" s="43">
        <f t="shared" si="3"/>
        <v>2.949152542372881</v>
      </c>
      <c r="M32" s="44">
        <f t="shared" si="4"/>
        <v>1.439281530652089</v>
      </c>
      <c r="N32" s="26">
        <v>368.6</v>
      </c>
      <c r="O32" s="43">
        <f t="shared" si="5"/>
        <v>5.679506933744221</v>
      </c>
      <c r="P32" s="44">
        <f t="shared" si="6"/>
        <v>19.000000000000004</v>
      </c>
      <c r="Q32" s="43">
        <f t="shared" si="7"/>
        <v>1.4032432432432433</v>
      </c>
      <c r="R32" s="37">
        <v>50</v>
      </c>
      <c r="S32" s="37">
        <v>46.25</v>
      </c>
      <c r="T32" s="16">
        <v>13</v>
      </c>
      <c r="U32" s="17">
        <v>0</v>
      </c>
      <c r="V32" s="18">
        <v>8</v>
      </c>
      <c r="W32" s="19">
        <v>1989.7</v>
      </c>
      <c r="X32" s="10">
        <v>325.3</v>
      </c>
      <c r="Y32" s="10">
        <v>21</v>
      </c>
      <c r="Z32" s="10">
        <v>266.9</v>
      </c>
      <c r="AA32" s="42">
        <f t="shared" si="8"/>
        <v>5.012326656394452</v>
      </c>
      <c r="AB32" s="42">
        <f t="shared" si="9"/>
        <v>30.657935285053927</v>
      </c>
    </row>
    <row r="33" spans="1:28" ht="15">
      <c r="A33" s="3">
        <v>21</v>
      </c>
      <c r="B33" s="3" t="s">
        <v>35</v>
      </c>
      <c r="C33" s="51">
        <v>56.5</v>
      </c>
      <c r="D33" s="26">
        <v>8.4</v>
      </c>
      <c r="E33" s="41">
        <f>D33/C45</f>
        <v>0.05401929260450161</v>
      </c>
      <c r="F33" s="26">
        <v>381.7</v>
      </c>
      <c r="G33" s="46">
        <f>F33/C45</f>
        <v>2.454662379421222</v>
      </c>
      <c r="H33" s="43">
        <f t="shared" si="1"/>
        <v>45.44047619047619</v>
      </c>
      <c r="I33" s="26">
        <v>15.8</v>
      </c>
      <c r="J33" s="45">
        <f>I33*100%/C45</f>
        <v>0.10160771704180065</v>
      </c>
      <c r="K33" s="26">
        <v>149</v>
      </c>
      <c r="L33" s="43">
        <f>K33/C45</f>
        <v>0.9581993569131833</v>
      </c>
      <c r="M33" s="44">
        <f t="shared" si="4"/>
        <v>0.77652606759235</v>
      </c>
      <c r="N33" s="26">
        <v>296.4</v>
      </c>
      <c r="O33" s="43">
        <f>N33/C45</f>
        <v>1.9061093247588423</v>
      </c>
      <c r="P33" s="44">
        <f t="shared" si="6"/>
        <v>18.759493670886073</v>
      </c>
      <c r="Q33" s="43">
        <f>C45/S33</f>
        <v>3.8395061728395063</v>
      </c>
      <c r="R33" s="37">
        <v>41</v>
      </c>
      <c r="S33" s="37">
        <v>40.5</v>
      </c>
      <c r="T33" s="16">
        <v>23</v>
      </c>
      <c r="U33" s="17">
        <v>0</v>
      </c>
      <c r="V33" s="18">
        <v>8</v>
      </c>
      <c r="W33" s="47">
        <v>1345.4</v>
      </c>
      <c r="X33" s="47">
        <v>61.5</v>
      </c>
      <c r="Y33" s="47">
        <v>15.3</v>
      </c>
      <c r="Z33" s="47">
        <v>9.2</v>
      </c>
      <c r="AA33" s="42">
        <f t="shared" si="8"/>
        <v>1.0884955752212389</v>
      </c>
      <c r="AB33" s="42">
        <f t="shared" si="9"/>
        <v>23.812389380530973</v>
      </c>
    </row>
    <row r="34" spans="1:28" ht="15">
      <c r="A34" s="3">
        <v>22</v>
      </c>
      <c r="B34" s="3" t="s">
        <v>36</v>
      </c>
      <c r="C34" s="48">
        <v>116.3</v>
      </c>
      <c r="D34" s="26">
        <v>17.9</v>
      </c>
      <c r="E34" s="41">
        <f t="shared" si="10"/>
        <v>0.15391229578675839</v>
      </c>
      <c r="F34" s="26">
        <v>530.5</v>
      </c>
      <c r="G34" s="46">
        <f t="shared" si="0"/>
        <v>4.561478933791918</v>
      </c>
      <c r="H34" s="43">
        <f t="shared" si="1"/>
        <v>29.63687150837989</v>
      </c>
      <c r="I34" s="26">
        <v>26.1</v>
      </c>
      <c r="J34" s="45">
        <f t="shared" si="2"/>
        <v>0.2244196044711952</v>
      </c>
      <c r="K34" s="26">
        <v>389.3</v>
      </c>
      <c r="L34" s="43">
        <f t="shared" si="3"/>
        <v>3.3473774720550304</v>
      </c>
      <c r="M34" s="44">
        <f t="shared" si="4"/>
        <v>1.1830348727615458</v>
      </c>
      <c r="N34" s="26">
        <v>627.6</v>
      </c>
      <c r="O34" s="43">
        <f t="shared" si="5"/>
        <v>5.396388650042993</v>
      </c>
      <c r="P34" s="44">
        <f t="shared" si="6"/>
        <v>24.04597701149425</v>
      </c>
      <c r="Q34" s="43">
        <f t="shared" si="7"/>
        <v>1.6855072463768115</v>
      </c>
      <c r="R34" s="37">
        <v>83</v>
      </c>
      <c r="S34" s="37">
        <v>69</v>
      </c>
      <c r="T34" s="16">
        <v>26</v>
      </c>
      <c r="U34" s="17">
        <v>1</v>
      </c>
      <c r="V34" s="18">
        <v>20</v>
      </c>
      <c r="W34" s="19">
        <v>2740.1</v>
      </c>
      <c r="X34" s="10">
        <v>124.3</v>
      </c>
      <c r="Y34" s="10">
        <v>181.9</v>
      </c>
      <c r="Z34" s="10">
        <v>125.2</v>
      </c>
      <c r="AA34" s="42">
        <f t="shared" si="8"/>
        <v>1.0687876182287188</v>
      </c>
      <c r="AB34" s="42">
        <f t="shared" si="9"/>
        <v>23.560619088564057</v>
      </c>
    </row>
    <row r="35" spans="1:28" ht="15">
      <c r="A35" s="3">
        <v>23</v>
      </c>
      <c r="B35" s="3" t="s">
        <v>64</v>
      </c>
      <c r="C35" s="48">
        <v>66</v>
      </c>
      <c r="D35" s="26">
        <v>12.9</v>
      </c>
      <c r="E35" s="41">
        <f t="shared" si="10"/>
        <v>0.19545454545454546</v>
      </c>
      <c r="F35" s="26">
        <v>385</v>
      </c>
      <c r="G35" s="46">
        <f t="shared" si="0"/>
        <v>5.833333333333333</v>
      </c>
      <c r="H35" s="43">
        <f t="shared" si="1"/>
        <v>29.844961240310077</v>
      </c>
      <c r="I35" s="26">
        <v>19.5</v>
      </c>
      <c r="J35" s="45">
        <f t="shared" si="2"/>
        <v>0.29545454545454547</v>
      </c>
      <c r="K35" s="35">
        <v>122</v>
      </c>
      <c r="L35" s="43">
        <f t="shared" si="3"/>
        <v>1.8484848484848484</v>
      </c>
      <c r="M35" s="44">
        <f t="shared" si="4"/>
        <v>0.76</v>
      </c>
      <c r="N35" s="35">
        <v>292.6</v>
      </c>
      <c r="O35" s="43">
        <f t="shared" si="5"/>
        <v>4.433333333333334</v>
      </c>
      <c r="P35" s="44">
        <f t="shared" si="6"/>
        <v>15.005128205128207</v>
      </c>
      <c r="Q35" s="43">
        <f t="shared" si="7"/>
        <v>1.2941176470588236</v>
      </c>
      <c r="R35" s="39">
        <v>58</v>
      </c>
      <c r="S35" s="39">
        <v>51</v>
      </c>
      <c r="T35" s="16">
        <v>22</v>
      </c>
      <c r="U35" s="17">
        <v>0</v>
      </c>
      <c r="V35" s="18">
        <v>10</v>
      </c>
      <c r="W35" s="19">
        <v>1847.8</v>
      </c>
      <c r="X35" s="10">
        <v>183</v>
      </c>
      <c r="Y35" s="10">
        <v>7.2</v>
      </c>
      <c r="Z35" s="10">
        <v>137.5</v>
      </c>
      <c r="AA35" s="42">
        <f t="shared" si="8"/>
        <v>2.772727272727273</v>
      </c>
      <c r="AB35" s="42">
        <f t="shared" si="9"/>
        <v>27.996969696969696</v>
      </c>
    </row>
    <row r="36" spans="1:28" ht="15">
      <c r="A36" s="3">
        <v>24</v>
      </c>
      <c r="B36" s="3" t="s">
        <v>37</v>
      </c>
      <c r="C36" s="48">
        <v>49.9</v>
      </c>
      <c r="D36" s="26">
        <v>9.7</v>
      </c>
      <c r="E36" s="41">
        <f t="shared" si="10"/>
        <v>0.19438877755511022</v>
      </c>
      <c r="F36" s="26">
        <v>307.8</v>
      </c>
      <c r="G36" s="46">
        <f t="shared" si="0"/>
        <v>6.168336673346694</v>
      </c>
      <c r="H36" s="43">
        <f t="shared" si="1"/>
        <v>31.731958762886602</v>
      </c>
      <c r="I36" s="35">
        <v>17</v>
      </c>
      <c r="J36" s="45">
        <f t="shared" si="2"/>
        <v>0.3406813627254509</v>
      </c>
      <c r="K36" s="26">
        <v>111.3</v>
      </c>
      <c r="L36" s="43">
        <f t="shared" si="3"/>
        <v>2.2304609218436875</v>
      </c>
      <c r="M36" s="44">
        <f t="shared" si="4"/>
        <v>0.7781026640675763</v>
      </c>
      <c r="N36" s="26">
        <v>239.5</v>
      </c>
      <c r="O36" s="43">
        <f t="shared" si="5"/>
        <v>4.799599198396794</v>
      </c>
      <c r="P36" s="44">
        <f t="shared" si="6"/>
        <v>14.088235294117647</v>
      </c>
      <c r="Q36" s="43">
        <f t="shared" si="7"/>
        <v>1.0183673469387755</v>
      </c>
      <c r="R36" s="37">
        <v>50</v>
      </c>
      <c r="S36" s="37">
        <v>49</v>
      </c>
      <c r="T36" s="16">
        <v>0</v>
      </c>
      <c r="U36" s="17">
        <v>0</v>
      </c>
      <c r="V36" s="18">
        <v>0</v>
      </c>
      <c r="W36" s="19">
        <v>1509</v>
      </c>
      <c r="X36" s="10">
        <v>166.6</v>
      </c>
      <c r="Y36" s="10">
        <v>23.4</v>
      </c>
      <c r="Z36" s="10">
        <v>29.7</v>
      </c>
      <c r="AA36" s="42">
        <f t="shared" si="8"/>
        <v>3.338677354709419</v>
      </c>
      <c r="AB36" s="42">
        <f t="shared" si="9"/>
        <v>30.240480961923847</v>
      </c>
    </row>
    <row r="37" spans="1:28" ht="15">
      <c r="A37" s="3">
        <v>26</v>
      </c>
      <c r="B37" s="3" t="s">
        <v>38</v>
      </c>
      <c r="C37" s="48">
        <v>86.7</v>
      </c>
      <c r="D37" s="26">
        <v>10.3</v>
      </c>
      <c r="E37" s="41">
        <f t="shared" si="10"/>
        <v>0.11880046136101499</v>
      </c>
      <c r="F37" s="26">
        <v>327.5</v>
      </c>
      <c r="G37" s="46">
        <f t="shared" si="0"/>
        <v>3.7773933102652824</v>
      </c>
      <c r="H37" s="43">
        <f t="shared" si="1"/>
        <v>31.796116504854368</v>
      </c>
      <c r="I37" s="26">
        <v>29.3</v>
      </c>
      <c r="J37" s="45">
        <f t="shared" si="2"/>
        <v>0.33794694348327564</v>
      </c>
      <c r="K37" s="26">
        <v>229.8</v>
      </c>
      <c r="L37" s="43">
        <f t="shared" si="3"/>
        <v>2.6505190311418687</v>
      </c>
      <c r="M37" s="44">
        <f t="shared" si="4"/>
        <v>1.2216793893129771</v>
      </c>
      <c r="N37" s="26">
        <v>400.1</v>
      </c>
      <c r="O37" s="43">
        <f t="shared" si="5"/>
        <v>4.614763552479816</v>
      </c>
      <c r="P37" s="44">
        <f t="shared" si="6"/>
        <v>13.65529010238908</v>
      </c>
      <c r="Q37" s="43">
        <f t="shared" si="7"/>
        <v>1.5908256880733946</v>
      </c>
      <c r="R37" s="37">
        <v>56</v>
      </c>
      <c r="S37" s="37">
        <v>54.5</v>
      </c>
      <c r="T37" s="16">
        <v>42</v>
      </c>
      <c r="U37" s="17">
        <v>2</v>
      </c>
      <c r="V37" s="18">
        <v>23</v>
      </c>
      <c r="W37" s="19">
        <v>2406.7</v>
      </c>
      <c r="X37" s="10">
        <v>126.7</v>
      </c>
      <c r="Y37" s="10">
        <v>19.3</v>
      </c>
      <c r="Z37" s="10">
        <v>95.3</v>
      </c>
      <c r="AA37" s="42">
        <f t="shared" si="8"/>
        <v>1.4613610149942329</v>
      </c>
      <c r="AB37" s="42">
        <f t="shared" si="9"/>
        <v>27.75893886966551</v>
      </c>
    </row>
    <row r="38" spans="1:28" ht="15">
      <c r="A38" s="3">
        <v>27</v>
      </c>
      <c r="B38" s="3" t="s">
        <v>39</v>
      </c>
      <c r="C38" s="48">
        <v>101.3</v>
      </c>
      <c r="D38" s="26">
        <v>13.4</v>
      </c>
      <c r="E38" s="41">
        <f t="shared" si="10"/>
        <v>0.13228035538005925</v>
      </c>
      <c r="F38" s="26">
        <v>442.3</v>
      </c>
      <c r="G38" s="46">
        <f t="shared" si="0"/>
        <v>4.366238894373149</v>
      </c>
      <c r="H38" s="43">
        <f t="shared" si="1"/>
        <v>33.007462686567166</v>
      </c>
      <c r="I38" s="26">
        <v>31.8</v>
      </c>
      <c r="J38" s="45">
        <f t="shared" si="2"/>
        <v>0.3139190523198421</v>
      </c>
      <c r="K38" s="26">
        <v>177.1</v>
      </c>
      <c r="L38" s="43">
        <f t="shared" si="3"/>
        <v>1.7482724580454096</v>
      </c>
      <c r="M38" s="44">
        <f t="shared" si="4"/>
        <v>0.962242821614289</v>
      </c>
      <c r="N38" s="26">
        <v>425.6</v>
      </c>
      <c r="O38" s="43">
        <f t="shared" si="5"/>
        <v>4.2013820335636725</v>
      </c>
      <c r="P38" s="44">
        <f t="shared" si="6"/>
        <v>13.383647798742139</v>
      </c>
      <c r="Q38" s="43">
        <f t="shared" si="7"/>
        <v>1.4167832167832168</v>
      </c>
      <c r="R38" s="37">
        <v>79</v>
      </c>
      <c r="S38" s="37">
        <v>71.5</v>
      </c>
      <c r="T38" s="16">
        <v>27</v>
      </c>
      <c r="U38" s="17">
        <v>0</v>
      </c>
      <c r="V38" s="18">
        <v>16</v>
      </c>
      <c r="W38" s="19">
        <v>2540.1</v>
      </c>
      <c r="X38" s="10">
        <v>211.5</v>
      </c>
      <c r="Y38" s="10">
        <v>0</v>
      </c>
      <c r="Z38" s="10">
        <v>49.4</v>
      </c>
      <c r="AA38" s="42">
        <f t="shared" si="8"/>
        <v>2.087857847976308</v>
      </c>
      <c r="AB38" s="42">
        <f t="shared" si="9"/>
        <v>25.07502467917078</v>
      </c>
    </row>
    <row r="39" spans="1:28" ht="15">
      <c r="A39" s="3">
        <v>28</v>
      </c>
      <c r="B39" s="3" t="s">
        <v>40</v>
      </c>
      <c r="C39" s="48">
        <v>91.3</v>
      </c>
      <c r="D39" s="26">
        <v>9.6</v>
      </c>
      <c r="E39" s="41">
        <f t="shared" si="10"/>
        <v>0.10514786418400876</v>
      </c>
      <c r="F39" s="26">
        <v>323.7</v>
      </c>
      <c r="G39" s="46">
        <f t="shared" si="0"/>
        <v>3.5454545454545454</v>
      </c>
      <c r="H39" s="43">
        <f t="shared" si="1"/>
        <v>33.71875</v>
      </c>
      <c r="I39" s="26">
        <v>15.5</v>
      </c>
      <c r="J39" s="45">
        <f t="shared" si="2"/>
        <v>0.16976998904709747</v>
      </c>
      <c r="K39" s="26">
        <v>154.7</v>
      </c>
      <c r="L39" s="43">
        <f t="shared" si="3"/>
        <v>1.6944140197152244</v>
      </c>
      <c r="M39" s="44">
        <f t="shared" si="4"/>
        <v>1.1037998146431882</v>
      </c>
      <c r="N39" s="26">
        <v>357.3</v>
      </c>
      <c r="O39" s="43">
        <f t="shared" si="5"/>
        <v>3.9134720700985763</v>
      </c>
      <c r="P39" s="44">
        <f t="shared" si="6"/>
        <v>23.051612903225806</v>
      </c>
      <c r="Q39" s="43">
        <f t="shared" si="7"/>
        <v>1.8351758793969848</v>
      </c>
      <c r="R39" s="37">
        <v>56</v>
      </c>
      <c r="S39" s="37">
        <v>49.75</v>
      </c>
      <c r="T39" s="16">
        <v>17</v>
      </c>
      <c r="U39" s="17">
        <v>1</v>
      </c>
      <c r="V39" s="18">
        <v>19</v>
      </c>
      <c r="W39" s="19">
        <v>2184.4</v>
      </c>
      <c r="X39" s="10">
        <v>234.9</v>
      </c>
      <c r="Y39" s="10">
        <v>39.6</v>
      </c>
      <c r="Z39" s="10">
        <v>74.7</v>
      </c>
      <c r="AA39" s="42">
        <f t="shared" si="8"/>
        <v>2.5728368017524645</v>
      </c>
      <c r="AB39" s="42">
        <f t="shared" si="9"/>
        <v>23.92552026286966</v>
      </c>
    </row>
    <row r="40" spans="1:28" ht="15">
      <c r="A40" s="3">
        <v>29</v>
      </c>
      <c r="B40" s="3" t="s">
        <v>41</v>
      </c>
      <c r="C40" s="48">
        <v>42.2</v>
      </c>
      <c r="D40" s="26">
        <v>5.6</v>
      </c>
      <c r="E40" s="41">
        <f t="shared" si="10"/>
        <v>0.13270142180094785</v>
      </c>
      <c r="F40" s="26">
        <v>275.2</v>
      </c>
      <c r="G40" s="46">
        <f t="shared" si="0"/>
        <v>6.521327014218008</v>
      </c>
      <c r="H40" s="43">
        <f t="shared" si="1"/>
        <v>49.142857142857146</v>
      </c>
      <c r="I40" s="26">
        <v>14.2</v>
      </c>
      <c r="J40" s="45">
        <f t="shared" si="2"/>
        <v>0.33649289099526064</v>
      </c>
      <c r="K40" s="26">
        <v>141.5</v>
      </c>
      <c r="L40" s="43">
        <f t="shared" si="3"/>
        <v>3.353080568720379</v>
      </c>
      <c r="M40" s="44">
        <f t="shared" si="4"/>
        <v>1.0617732558139534</v>
      </c>
      <c r="N40" s="26">
        <v>292.2</v>
      </c>
      <c r="O40" s="43">
        <f t="shared" si="5"/>
        <v>6.924170616113743</v>
      </c>
      <c r="P40" s="44">
        <f t="shared" si="6"/>
        <v>20.577464788732396</v>
      </c>
      <c r="Q40" s="43">
        <f t="shared" si="7"/>
        <v>1.2691729323308272</v>
      </c>
      <c r="R40" s="37">
        <v>39</v>
      </c>
      <c r="S40" s="37">
        <v>33.25</v>
      </c>
      <c r="T40" s="16">
        <v>31</v>
      </c>
      <c r="U40" s="17">
        <v>0</v>
      </c>
      <c r="V40" s="18">
        <v>15</v>
      </c>
      <c r="W40" s="19">
        <v>1152.5</v>
      </c>
      <c r="X40" s="10">
        <v>44.2</v>
      </c>
      <c r="Y40" s="10">
        <v>1.7</v>
      </c>
      <c r="Z40" s="10">
        <v>25.1</v>
      </c>
      <c r="AA40" s="42">
        <f t="shared" si="8"/>
        <v>1.04739336492891</v>
      </c>
      <c r="AB40" s="42">
        <f t="shared" si="9"/>
        <v>27.310426540284357</v>
      </c>
    </row>
    <row r="41" spans="1:28" ht="15">
      <c r="A41" s="3">
        <v>30</v>
      </c>
      <c r="B41" s="3" t="s">
        <v>42</v>
      </c>
      <c r="C41" s="48">
        <v>70.6</v>
      </c>
      <c r="D41" s="26">
        <v>13.6</v>
      </c>
      <c r="E41" s="41">
        <f t="shared" si="10"/>
        <v>0.1926345609065156</v>
      </c>
      <c r="F41" s="26">
        <v>339.5</v>
      </c>
      <c r="G41" s="46">
        <f t="shared" si="0"/>
        <v>4.808781869688386</v>
      </c>
      <c r="H41" s="43">
        <f t="shared" si="1"/>
        <v>24.96323529411765</v>
      </c>
      <c r="I41" s="26">
        <v>19.4</v>
      </c>
      <c r="J41" s="45">
        <f t="shared" si="2"/>
        <v>0.2747875354107649</v>
      </c>
      <c r="K41" s="26">
        <v>177.7</v>
      </c>
      <c r="L41" s="43">
        <f t="shared" si="3"/>
        <v>2.5169971671388103</v>
      </c>
      <c r="M41" s="44">
        <f t="shared" si="4"/>
        <v>0.9746686303387334</v>
      </c>
      <c r="N41" s="26">
        <v>330.9</v>
      </c>
      <c r="O41" s="43">
        <f t="shared" si="5"/>
        <v>4.686968838526912</v>
      </c>
      <c r="P41" s="44">
        <f t="shared" si="6"/>
        <v>17.056701030927837</v>
      </c>
      <c r="Q41" s="43">
        <f t="shared" si="7"/>
        <v>1.7325153374233127</v>
      </c>
      <c r="R41" s="37">
        <v>42</v>
      </c>
      <c r="S41" s="37">
        <v>40.75</v>
      </c>
      <c r="T41" s="16">
        <v>31</v>
      </c>
      <c r="U41" s="17"/>
      <c r="V41" s="18">
        <v>22</v>
      </c>
      <c r="W41" s="19">
        <v>3384.2</v>
      </c>
      <c r="X41" s="10">
        <v>219.3</v>
      </c>
      <c r="Y41" s="10">
        <v>9.4</v>
      </c>
      <c r="Z41" s="10">
        <v>12.7</v>
      </c>
      <c r="AA41" s="42">
        <f t="shared" si="8"/>
        <v>3.106232294617564</v>
      </c>
      <c r="AB41" s="42">
        <f t="shared" si="9"/>
        <v>47.934844192634564</v>
      </c>
    </row>
    <row r="42" spans="1:28" ht="15">
      <c r="A42" s="3">
        <v>31</v>
      </c>
      <c r="B42" s="3" t="s">
        <v>43</v>
      </c>
      <c r="C42" s="48">
        <v>44.6</v>
      </c>
      <c r="D42" s="26">
        <v>2.4</v>
      </c>
      <c r="E42" s="41">
        <f t="shared" si="10"/>
        <v>0.05381165919282511</v>
      </c>
      <c r="F42" s="26">
        <v>238.9</v>
      </c>
      <c r="G42" s="46">
        <f t="shared" si="0"/>
        <v>5.356502242152466</v>
      </c>
      <c r="H42" s="43">
        <f t="shared" si="1"/>
        <v>99.54166666666667</v>
      </c>
      <c r="I42" s="26">
        <v>14.2</v>
      </c>
      <c r="J42" s="45">
        <f t="shared" si="2"/>
        <v>0.3183856502242152</v>
      </c>
      <c r="K42" s="26">
        <v>121.4</v>
      </c>
      <c r="L42" s="43">
        <f t="shared" si="3"/>
        <v>2.7219730941704037</v>
      </c>
      <c r="M42" s="44">
        <f t="shared" si="4"/>
        <v>1.3076601088321471</v>
      </c>
      <c r="N42" s="26">
        <v>312.4</v>
      </c>
      <c r="O42" s="43">
        <f t="shared" si="5"/>
        <v>7.004484304932735</v>
      </c>
      <c r="P42" s="44">
        <f t="shared" si="6"/>
        <v>22</v>
      </c>
      <c r="Q42" s="43">
        <f t="shared" si="7"/>
        <v>1.7153846153846155</v>
      </c>
      <c r="R42" s="37">
        <v>39</v>
      </c>
      <c r="S42" s="37">
        <v>26</v>
      </c>
      <c r="T42" s="16">
        <v>16</v>
      </c>
      <c r="U42" s="17">
        <v>5</v>
      </c>
      <c r="V42" s="18">
        <v>9</v>
      </c>
      <c r="W42" s="19">
        <v>1038.4</v>
      </c>
      <c r="X42" s="10">
        <v>46.1</v>
      </c>
      <c r="Y42" s="10">
        <v>12.3</v>
      </c>
      <c r="Z42" s="10">
        <v>9.1</v>
      </c>
      <c r="AA42" s="42">
        <f t="shared" si="8"/>
        <v>1.0336322869955157</v>
      </c>
      <c r="AB42" s="42">
        <f t="shared" si="9"/>
        <v>23.282511210762333</v>
      </c>
    </row>
    <row r="43" spans="1:28" ht="15">
      <c r="A43" s="3">
        <v>32</v>
      </c>
      <c r="B43" s="3" t="s">
        <v>44</v>
      </c>
      <c r="C43" s="48">
        <v>70.1</v>
      </c>
      <c r="D43" s="26">
        <v>12.8</v>
      </c>
      <c r="E43" s="41">
        <f t="shared" si="10"/>
        <v>0.18259629101283884</v>
      </c>
      <c r="F43" s="26">
        <v>388.7</v>
      </c>
      <c r="G43" s="46">
        <f t="shared" si="0"/>
        <v>5.544935805991441</v>
      </c>
      <c r="H43" s="43">
        <f t="shared" si="1"/>
        <v>30.367187499999996</v>
      </c>
      <c r="I43" s="26">
        <v>20.3</v>
      </c>
      <c r="J43" s="45">
        <f t="shared" si="2"/>
        <v>0.2895863052781741</v>
      </c>
      <c r="K43" s="26">
        <v>323.5</v>
      </c>
      <c r="L43" s="43">
        <f t="shared" si="3"/>
        <v>4.614835948644793</v>
      </c>
      <c r="M43" s="44">
        <f t="shared" si="4"/>
        <v>1.3393362490352458</v>
      </c>
      <c r="N43" s="26">
        <v>520.6</v>
      </c>
      <c r="O43" s="43">
        <f t="shared" si="5"/>
        <v>7.426533523537804</v>
      </c>
      <c r="P43" s="44">
        <f t="shared" si="6"/>
        <v>25.645320197044335</v>
      </c>
      <c r="Q43" s="43">
        <f t="shared" si="7"/>
        <v>1.1683333333333332</v>
      </c>
      <c r="R43" s="37">
        <v>66</v>
      </c>
      <c r="S43" s="37">
        <v>60</v>
      </c>
      <c r="T43" s="16">
        <v>20</v>
      </c>
      <c r="U43" s="17">
        <v>0</v>
      </c>
      <c r="V43" s="18">
        <v>32</v>
      </c>
      <c r="W43" s="19">
        <v>2302.8</v>
      </c>
      <c r="X43" s="10">
        <v>135.9</v>
      </c>
      <c r="Y43" s="10">
        <v>6.8</v>
      </c>
      <c r="Z43" s="10">
        <v>238.5</v>
      </c>
      <c r="AA43" s="42">
        <f t="shared" si="8"/>
        <v>1.9386590584878747</v>
      </c>
      <c r="AB43" s="42">
        <f t="shared" si="9"/>
        <v>32.850213980028535</v>
      </c>
    </row>
    <row r="44" spans="1:28" ht="15">
      <c r="A44" s="3">
        <v>33</v>
      </c>
      <c r="B44" s="3" t="s">
        <v>45</v>
      </c>
      <c r="C44" s="48">
        <v>110.2</v>
      </c>
      <c r="D44" s="26">
        <v>7.5</v>
      </c>
      <c r="E44" s="41">
        <f t="shared" si="10"/>
        <v>0.06805807622504537</v>
      </c>
      <c r="F44" s="26">
        <v>478.8</v>
      </c>
      <c r="G44" s="46">
        <f t="shared" si="0"/>
        <v>4.344827586206897</v>
      </c>
      <c r="H44" s="43">
        <f t="shared" si="1"/>
        <v>63.84</v>
      </c>
      <c r="I44" s="26">
        <v>25.8</v>
      </c>
      <c r="J44" s="45">
        <f t="shared" si="2"/>
        <v>0.23411978221415608</v>
      </c>
      <c r="K44" s="26">
        <v>247.7</v>
      </c>
      <c r="L44" s="43">
        <f t="shared" si="3"/>
        <v>2.247731397459165</v>
      </c>
      <c r="M44" s="44">
        <f t="shared" si="4"/>
        <v>1.1200918964076858</v>
      </c>
      <c r="N44" s="26">
        <v>536.3</v>
      </c>
      <c r="O44" s="43">
        <f t="shared" si="5"/>
        <v>4.86660617059891</v>
      </c>
      <c r="P44" s="44">
        <f t="shared" si="6"/>
        <v>20.786821705426355</v>
      </c>
      <c r="Q44" s="43">
        <f t="shared" si="7"/>
        <v>1.602909090909091</v>
      </c>
      <c r="R44" s="37">
        <v>75</v>
      </c>
      <c r="S44" s="37">
        <v>68.75</v>
      </c>
      <c r="T44" s="16">
        <v>42</v>
      </c>
      <c r="U44" s="17">
        <v>1</v>
      </c>
      <c r="V44" s="18">
        <v>42</v>
      </c>
      <c r="W44" s="19">
        <v>2948.4</v>
      </c>
      <c r="X44" s="10">
        <v>217</v>
      </c>
      <c r="Y44" s="10">
        <v>19.8</v>
      </c>
      <c r="Z44" s="10">
        <v>120.8</v>
      </c>
      <c r="AA44" s="42">
        <f t="shared" si="8"/>
        <v>1.969147005444646</v>
      </c>
      <c r="AB44" s="42">
        <f t="shared" si="9"/>
        <v>26.754990925589837</v>
      </c>
    </row>
    <row r="45" spans="1:28" ht="15">
      <c r="A45" s="3">
        <v>34</v>
      </c>
      <c r="B45" s="4" t="s">
        <v>46</v>
      </c>
      <c r="C45" s="48">
        <v>155.5</v>
      </c>
      <c r="D45" s="26">
        <v>13</v>
      </c>
      <c r="E45" s="41">
        <f t="shared" si="10"/>
        <v>0.08360128617363344</v>
      </c>
      <c r="F45" s="26">
        <v>610.4</v>
      </c>
      <c r="G45" s="46">
        <f t="shared" si="0"/>
        <v>3.92540192926045</v>
      </c>
      <c r="H45" s="43">
        <f t="shared" si="1"/>
        <v>46.95384615384615</v>
      </c>
      <c r="I45" s="26">
        <v>27.1</v>
      </c>
      <c r="J45" s="45">
        <f t="shared" si="2"/>
        <v>0.17427652733118973</v>
      </c>
      <c r="K45" s="26">
        <v>204.2</v>
      </c>
      <c r="L45" s="43">
        <f t="shared" si="3"/>
        <v>1.3131832797427652</v>
      </c>
      <c r="M45" s="44">
        <f t="shared" si="4"/>
        <v>0.7939056356487549</v>
      </c>
      <c r="N45" s="26">
        <v>484.6</v>
      </c>
      <c r="O45" s="43">
        <f t="shared" si="5"/>
        <v>3.1163987138263667</v>
      </c>
      <c r="P45" s="44">
        <f t="shared" si="6"/>
        <v>17.881918819188193</v>
      </c>
      <c r="Q45" s="43">
        <f t="shared" si="7"/>
        <v>1.9316770186335404</v>
      </c>
      <c r="R45" s="37">
        <v>83</v>
      </c>
      <c r="S45" s="37">
        <v>80.5</v>
      </c>
      <c r="T45" s="16">
        <v>72</v>
      </c>
      <c r="U45" s="17">
        <v>0</v>
      </c>
      <c r="V45" s="18">
        <v>18</v>
      </c>
      <c r="W45" s="19">
        <v>3441.1</v>
      </c>
      <c r="X45" s="10">
        <v>60.3</v>
      </c>
      <c r="Y45" s="10">
        <v>119</v>
      </c>
      <c r="Z45" s="10">
        <v>15.8</v>
      </c>
      <c r="AA45" s="42">
        <f t="shared" si="8"/>
        <v>0.3877813504823151</v>
      </c>
      <c r="AB45" s="42">
        <f t="shared" si="9"/>
        <v>22.12926045016077</v>
      </c>
    </row>
    <row r="46" spans="1:28" ht="15">
      <c r="A46" s="3">
        <v>35</v>
      </c>
      <c r="B46" s="3" t="s">
        <v>47</v>
      </c>
      <c r="C46" s="48"/>
      <c r="D46" s="28">
        <v>7.9</v>
      </c>
      <c r="E46" s="41"/>
      <c r="F46" s="26">
        <v>236</v>
      </c>
      <c r="G46" s="46"/>
      <c r="H46" s="43">
        <f t="shared" si="1"/>
        <v>29.873417721518987</v>
      </c>
      <c r="I46" s="26">
        <v>14.4</v>
      </c>
      <c r="J46" s="45"/>
      <c r="K46" s="26">
        <v>170.9</v>
      </c>
      <c r="L46" s="43"/>
      <c r="M46" s="44">
        <f t="shared" si="4"/>
        <v>1.6779661016949152</v>
      </c>
      <c r="N46" s="26">
        <v>396</v>
      </c>
      <c r="O46" s="43"/>
      <c r="P46" s="44">
        <f t="shared" si="6"/>
        <v>27.5</v>
      </c>
      <c r="Q46" s="43">
        <f t="shared" si="7"/>
        <v>0</v>
      </c>
      <c r="R46" s="37">
        <v>25</v>
      </c>
      <c r="S46" s="37">
        <v>24</v>
      </c>
      <c r="T46" s="16"/>
      <c r="U46" s="17"/>
      <c r="V46" s="18"/>
      <c r="W46" s="22"/>
      <c r="X46" s="23"/>
      <c r="Y46" s="24"/>
      <c r="Z46" s="13"/>
      <c r="AA46" s="42"/>
      <c r="AB46" s="42"/>
    </row>
    <row r="47" spans="1:28" ht="15">
      <c r="A47" s="5">
        <v>36</v>
      </c>
      <c r="B47" s="3" t="s">
        <v>48</v>
      </c>
      <c r="C47" s="48"/>
      <c r="D47" s="26">
        <v>0.2</v>
      </c>
      <c r="E47" s="41"/>
      <c r="F47" s="26">
        <v>16.1</v>
      </c>
      <c r="G47" s="46"/>
      <c r="H47" s="43">
        <f t="shared" si="1"/>
        <v>80.5</v>
      </c>
      <c r="I47" s="26">
        <v>0.5</v>
      </c>
      <c r="J47" s="45"/>
      <c r="K47" s="26">
        <v>10.7</v>
      </c>
      <c r="L47" s="43"/>
      <c r="M47" s="44">
        <f t="shared" si="4"/>
        <v>0.9565217391304347</v>
      </c>
      <c r="N47" s="26">
        <v>15.4</v>
      </c>
      <c r="O47" s="43"/>
      <c r="P47" s="44">
        <f t="shared" si="6"/>
        <v>30.8</v>
      </c>
      <c r="Q47" s="43">
        <f t="shared" si="7"/>
        <v>0</v>
      </c>
      <c r="R47" s="37">
        <v>2</v>
      </c>
      <c r="S47" s="37">
        <v>1</v>
      </c>
      <c r="T47" s="16"/>
      <c r="U47" s="17"/>
      <c r="V47" s="18"/>
      <c r="W47" s="19"/>
      <c r="X47" s="10"/>
      <c r="Y47" s="10"/>
      <c r="Z47" s="10"/>
      <c r="AA47" s="42"/>
      <c r="AB47" s="42"/>
    </row>
    <row r="48" spans="1:28" ht="50.25" customHeight="1">
      <c r="A48" s="55" t="s">
        <v>54</v>
      </c>
      <c r="B48" s="56"/>
      <c r="C48" s="50"/>
      <c r="D48" s="29">
        <f>SUM(D13:D47)</f>
        <v>342.8</v>
      </c>
      <c r="E48" s="41"/>
      <c r="F48" s="34">
        <f>SUM(F13:F47)</f>
        <v>12420.5</v>
      </c>
      <c r="G48" s="46"/>
      <c r="H48" s="43">
        <f t="shared" si="1"/>
        <v>36.23249708284714</v>
      </c>
      <c r="I48" s="34">
        <f>SUM(I13:I47)</f>
        <v>654.6</v>
      </c>
      <c r="J48" s="45"/>
      <c r="K48" s="34">
        <f>SUM(K13:K47)</f>
        <v>5872.899999999999</v>
      </c>
      <c r="L48" s="43"/>
      <c r="M48" s="44">
        <f t="shared" si="4"/>
        <v>0.9638339841391249</v>
      </c>
      <c r="N48" s="34">
        <f>SUM(N13:N47)</f>
        <v>11971.300000000001</v>
      </c>
      <c r="O48" s="43"/>
      <c r="P48" s="44">
        <f t="shared" si="6"/>
        <v>18.287962114268257</v>
      </c>
      <c r="Q48" s="43">
        <f t="shared" si="7"/>
        <v>0</v>
      </c>
      <c r="R48" s="38">
        <f>SUM(R13:R47)</f>
        <v>1787</v>
      </c>
      <c r="S48" s="38">
        <f>SUM(S13:S47)</f>
        <v>1644.5</v>
      </c>
      <c r="T48" s="16"/>
      <c r="U48" s="17"/>
      <c r="V48" s="18"/>
      <c r="W48" s="20"/>
      <c r="X48" s="11"/>
      <c r="Y48" s="11"/>
      <c r="Z48" s="11"/>
      <c r="AA48" s="42"/>
      <c r="AB48" s="42"/>
    </row>
    <row r="49" spans="1:28" ht="15">
      <c r="A49" s="6"/>
      <c r="B49" s="7" t="s">
        <v>49</v>
      </c>
      <c r="C49" s="52"/>
      <c r="D49" s="26">
        <v>14.4</v>
      </c>
      <c r="E49" s="41"/>
      <c r="F49" s="26">
        <v>2555.9</v>
      </c>
      <c r="G49" s="46"/>
      <c r="H49" s="43">
        <f t="shared" si="1"/>
        <v>177.49305555555557</v>
      </c>
      <c r="I49" s="36">
        <v>89.4</v>
      </c>
      <c r="J49" s="45"/>
      <c r="K49" s="26">
        <v>69</v>
      </c>
      <c r="L49" s="43"/>
      <c r="M49" s="44">
        <f t="shared" si="4"/>
        <v>0.11475409836065574</v>
      </c>
      <c r="N49" s="26">
        <v>293.3</v>
      </c>
      <c r="O49" s="43"/>
      <c r="P49" s="44">
        <f t="shared" si="6"/>
        <v>3.28076062639821</v>
      </c>
      <c r="Q49" s="43">
        <f t="shared" si="7"/>
        <v>0</v>
      </c>
      <c r="R49" s="37">
        <v>195</v>
      </c>
      <c r="S49" s="40">
        <v>191</v>
      </c>
      <c r="T49" s="16">
        <v>85</v>
      </c>
      <c r="U49" s="17">
        <v>4</v>
      </c>
      <c r="V49" s="18">
        <v>72</v>
      </c>
      <c r="W49" s="19">
        <v>11184.8</v>
      </c>
      <c r="X49" s="10">
        <v>308.2</v>
      </c>
      <c r="Y49" s="10">
        <v>77.6</v>
      </c>
      <c r="Z49" s="10">
        <v>238.1</v>
      </c>
      <c r="AA49" s="42"/>
      <c r="AB49" s="42"/>
    </row>
    <row r="50" spans="1:28" ht="15">
      <c r="A50" s="8"/>
      <c r="B50" s="9" t="s">
        <v>50</v>
      </c>
      <c r="C50" s="52"/>
      <c r="D50" s="26">
        <v>6.1</v>
      </c>
      <c r="E50" s="41"/>
      <c r="F50" s="26">
        <v>247.1</v>
      </c>
      <c r="G50" s="46"/>
      <c r="H50" s="43">
        <f t="shared" si="1"/>
        <v>40.50819672131148</v>
      </c>
      <c r="I50" s="36">
        <v>12.7</v>
      </c>
      <c r="J50" s="45"/>
      <c r="K50" s="26">
        <v>143.8</v>
      </c>
      <c r="L50" s="43"/>
      <c r="M50" s="44">
        <f t="shared" si="4"/>
        <v>1.7960339943342778</v>
      </c>
      <c r="N50" s="26">
        <v>443.8</v>
      </c>
      <c r="O50" s="43"/>
      <c r="P50" s="44">
        <f t="shared" si="6"/>
        <v>34.944881889763785</v>
      </c>
      <c r="Q50" s="43">
        <f t="shared" si="7"/>
        <v>0</v>
      </c>
      <c r="R50" s="37">
        <v>54</v>
      </c>
      <c r="S50" s="37">
        <v>44</v>
      </c>
      <c r="T50" s="16"/>
      <c r="U50" s="17"/>
      <c r="V50" s="18"/>
      <c r="W50" s="19"/>
      <c r="X50" s="10"/>
      <c r="Y50" s="10"/>
      <c r="Z50" s="10"/>
      <c r="AA50" s="42"/>
      <c r="AB50" s="42"/>
    </row>
    <row r="51" spans="1:28" ht="22.5" customHeight="1">
      <c r="A51" s="57" t="s">
        <v>55</v>
      </c>
      <c r="B51" s="58"/>
      <c r="C51" s="53">
        <v>3559.5</v>
      </c>
      <c r="D51" s="30">
        <f>D12+D48+D49+D50</f>
        <v>422</v>
      </c>
      <c r="E51" s="41">
        <f t="shared" si="10"/>
        <v>0.11855597696305661</v>
      </c>
      <c r="F51" s="30">
        <f>F12+F48+F49+F50</f>
        <v>16901.1</v>
      </c>
      <c r="G51" s="46">
        <f t="shared" si="0"/>
        <v>4.748166877370417</v>
      </c>
      <c r="H51" s="43">
        <f t="shared" si="1"/>
        <v>40.05</v>
      </c>
      <c r="I51" s="30">
        <f>I12+I48+I49+I50</f>
        <v>921.4000000000001</v>
      </c>
      <c r="J51" s="45">
        <f t="shared" si="2"/>
        <v>0.2588565809804748</v>
      </c>
      <c r="K51" s="30">
        <f>K12+K48+K49+K50</f>
        <v>7887.999999999999</v>
      </c>
      <c r="L51" s="43">
        <f t="shared" si="3"/>
        <v>2.216041578873437</v>
      </c>
      <c r="M51" s="44">
        <f t="shared" si="4"/>
        <v>1.1864434859269517</v>
      </c>
      <c r="N51" s="30">
        <f>N12+N48+N49+N50</f>
        <v>20052.2</v>
      </c>
      <c r="O51" s="43">
        <f t="shared" si="5"/>
        <v>5.6334316617502465</v>
      </c>
      <c r="P51" s="44">
        <f t="shared" si="6"/>
        <v>21.762752333405686</v>
      </c>
      <c r="Q51" s="43">
        <f t="shared" si="7"/>
        <v>1.6498261877172653</v>
      </c>
      <c r="R51" s="30">
        <f>R12+R48+R49+R50</f>
        <v>2431</v>
      </c>
      <c r="S51" s="30">
        <f>S12+S48+S49+S50</f>
        <v>2157.5</v>
      </c>
      <c r="T51" s="16"/>
      <c r="U51" s="17"/>
      <c r="V51" s="18"/>
      <c r="W51" s="25"/>
      <c r="X51" s="2"/>
      <c r="Y51" s="2"/>
      <c r="Z51" s="2"/>
      <c r="AA51" s="42">
        <f t="shared" si="8"/>
        <v>0</v>
      </c>
      <c r="AB51" s="42">
        <f t="shared" si="9"/>
        <v>0</v>
      </c>
    </row>
    <row r="52" ht="12.75">
      <c r="C52" s="1"/>
    </row>
    <row r="53" ht="12.75">
      <c r="C53" s="14"/>
    </row>
  </sheetData>
  <mergeCells count="34">
    <mergeCell ref="T7:T9"/>
    <mergeCell ref="P5:P9"/>
    <mergeCell ref="A5:A9"/>
    <mergeCell ref="B5:B9"/>
    <mergeCell ref="C5:C9"/>
    <mergeCell ref="D5:D9"/>
    <mergeCell ref="E5:E9"/>
    <mergeCell ref="F5:F9"/>
    <mergeCell ref="H5:H9"/>
    <mergeCell ref="I5:I9"/>
    <mergeCell ref="L5:L9"/>
    <mergeCell ref="M5:M9"/>
    <mergeCell ref="N5:N9"/>
    <mergeCell ref="J5:J9"/>
    <mergeCell ref="AA5:AA9"/>
    <mergeCell ref="AB5:AB9"/>
    <mergeCell ref="Z5:Z9"/>
    <mergeCell ref="Q5:Q9"/>
    <mergeCell ref="R5:V5"/>
    <mergeCell ref="R6:T6"/>
    <mergeCell ref="R7:R9"/>
    <mergeCell ref="U6:U9"/>
    <mergeCell ref="V6:V9"/>
    <mergeCell ref="S7:S9"/>
    <mergeCell ref="B2:T3"/>
    <mergeCell ref="A48:B48"/>
    <mergeCell ref="A51:B51"/>
    <mergeCell ref="Y5:Y9"/>
    <mergeCell ref="W5:W9"/>
    <mergeCell ref="A12:B12"/>
    <mergeCell ref="G5:G9"/>
    <mergeCell ref="O5:O9"/>
    <mergeCell ref="X5:X9"/>
    <mergeCell ref="K5:K9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vica</cp:lastModifiedBy>
  <cp:lastPrinted>2011-08-24T07:05:47Z</cp:lastPrinted>
  <dcterms:created xsi:type="dcterms:W3CDTF">2010-05-03T09:38:01Z</dcterms:created>
  <dcterms:modified xsi:type="dcterms:W3CDTF">2013-03-14T13:09:36Z</dcterms:modified>
  <cp:category/>
  <cp:version/>
  <cp:contentType/>
  <cp:contentStatus/>
</cp:coreProperties>
</file>