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<sst xmlns="http://schemas.openxmlformats.org/spreadsheetml/2006/main" count="73" uniqueCount="73">
  <si>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Numărul populaţie ţintă</t>
  </si>
  <si>
    <t>Numărul de achiziţii</t>
  </si>
  <si>
    <t>Achiziţii per capita</t>
  </si>
  <si>
    <t>Fond total</t>
  </si>
  <si>
    <t>Indice mediu de înnoire a fondului</t>
  </si>
  <si>
    <t>Utilizatori</t>
  </si>
  <si>
    <t>Vizite</t>
  </si>
  <si>
    <t>Vizite per capita</t>
  </si>
  <si>
    <t>Indice mediu de circulaţie a fondului</t>
  </si>
  <si>
    <t>Împrumuturi</t>
  </si>
  <si>
    <r>
      <t>Î</t>
    </r>
    <r>
      <rPr>
        <sz val="8"/>
        <rFont val="Arial"/>
        <family val="2"/>
      </rPr>
      <t>mprumuturi per capita</t>
    </r>
  </si>
  <si>
    <t>Cheltuieli total</t>
  </si>
  <si>
    <t>Utilizatori ca % din populaţie</t>
  </si>
  <si>
    <t>Municipiul Chişinău</t>
  </si>
  <si>
    <t>Municipiul Bălţi</t>
  </si>
  <si>
    <t xml:space="preserve">Anenii Noi 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</si>
  <si>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</si>
  <si>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</si>
  <si>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</si>
  <si>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</si>
  <si>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</si>
  <si>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</si>
  <si>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</si>
  <si>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</si>
  <si>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</si>
  <si>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</si>
  <si>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</si>
  <si>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</si>
  <si>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</si>
  <si>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</si>
  <si>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</si>
  <si>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Hânceşti</t>
  </si>
  <si>
    <t>Ialoveni</t>
  </si>
  <si>
    <t>Leova</t>
  </si>
  <si>
    <t>Nisporeni</t>
  </si>
  <si>
    <t>Ocniţa</t>
  </si>
  <si>
    <t>Orhei</t>
  </si>
  <si>
    <t>Rezina</t>
  </si>
  <si>
    <t>Sîngerei</t>
  </si>
  <si>
    <t>Soroca</t>
  </si>
  <si>
    <t>Străşeni</t>
  </si>
  <si>
    <t>Şoldăneşti</t>
  </si>
  <si>
    <t>Ştefan Vodă</t>
  </si>
  <si>
    <t>Taraclia</t>
  </si>
  <si>
    <t>Teleneşti</t>
  </si>
  <si>
    <t>Ungheni</t>
  </si>
  <si>
    <t>UTA Găgăuzia</t>
  </si>
  <si>
    <t>Mun. Chişinău (sate)</t>
  </si>
  <si>
    <t>Mun. Bălţi (sate)</t>
  </si>
  <si>
    <t>BNRM</t>
  </si>
  <si>
    <t>BNC "Ion Creangă"</t>
  </si>
  <si>
    <t>Bibliotecari</t>
  </si>
  <si>
    <t>Total</t>
  </si>
  <si>
    <t>în echivalent norme întregi</t>
  </si>
  <si>
    <t>Total: Biblioteci raionale, orăşeneşti şi comunale/săteşti</t>
  </si>
  <si>
    <t>Total pe  republică</t>
  </si>
  <si>
    <t>Total biblioteci publice municipale</t>
  </si>
  <si>
    <t>Populaţie per bibliotecar în echivalent norme întregi (mii)</t>
  </si>
  <si>
    <t>Cheltuieli pentru achiziţii de publicaţii per capita</t>
  </si>
  <si>
    <t xml:space="preserve">Cheltuieli total per capita </t>
  </si>
  <si>
    <t>Cheltuieli  pentru achiziţii de carte şi abonare (mii)</t>
  </si>
  <si>
    <t>Cheltuieli p/u automatizare</t>
  </si>
  <si>
    <t>Cheltuieli p/u reparaţie</t>
  </si>
  <si>
    <r>
      <t xml:space="preserve">Indice mediu de lectură </t>
    </r>
  </si>
  <si>
    <t>Râşcani</t>
  </si>
  <si>
    <t>Indice mediu de dotare unui locuitor</t>
  </si>
  <si>
    <t>din care deţin grad de calificare</t>
  </si>
  <si>
    <t>Informaticieni</t>
  </si>
  <si>
    <t>Personal auxiliar</t>
  </si>
  <si>
    <t>Personalul</t>
  </si>
  <si>
    <t>1 520,6</t>
  </si>
  <si>
    <t>3022.7</t>
  </si>
  <si>
    <t>Indici şi indicatori de performanţă privind activitatea bibliotecilor  publice din RM în anul 2013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</si>
</sst>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b/>
      <sz val="10"/>
      <color indexed="62"/>
      <name val="Times New Roman"/>
      <family val="1"/>
    </font>
    <font>
      <b/>
      <sz val="10"/>
      <color indexed="62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56"/>
      <name val="Times New Roman"/>
      <family val="1"/>
    </font>
    <font>
      <sz val="10"/>
      <color indexed="5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21" applyFont="1" applyBorder="1">
      <alignment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2" xfId="21" applyFont="1" applyBorder="1">
      <alignment/>
      <protection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2" fontId="12" fillId="0" borderId="1" xfId="22" applyNumberFormat="1" applyFont="1" applyFill="1" applyBorder="1" applyAlignment="1">
      <alignment horizontal="center" vertical="center"/>
      <protection/>
    </xf>
    <xf numFmtId="0" fontId="13" fillId="0" borderId="1" xfId="0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 applyProtection="1">
      <alignment horizontal="center" vertical="center"/>
      <protection/>
    </xf>
    <xf numFmtId="2" fontId="13" fillId="0" borderId="1" xfId="0" applyNumberFormat="1" applyFont="1" applyFill="1" applyBorder="1" applyAlignment="1">
      <alignment horizontal="center" vertical="center"/>
    </xf>
    <xf numFmtId="172" fontId="0" fillId="0" borderId="5" xfId="0" applyNumberFormat="1" applyFont="1" applyFill="1" applyBorder="1" applyAlignment="1" applyProtection="1">
      <alignment horizontal="center" vertical="center"/>
      <protection/>
    </xf>
    <xf numFmtId="172" fontId="0" fillId="0" borderId="6" xfId="0" applyNumberFormat="1" applyFont="1" applyFill="1" applyBorder="1" applyAlignment="1" applyProtection="1">
      <alignment horizontal="center" vertical="center"/>
      <protection/>
    </xf>
    <xf numFmtId="172" fontId="13" fillId="0" borderId="1" xfId="0" applyNumberFormat="1" applyFont="1" applyFill="1" applyBorder="1" applyAlignment="1">
      <alignment horizontal="center" vertical="center"/>
    </xf>
    <xf numFmtId="173" fontId="13" fillId="0" borderId="1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3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72" fontId="13" fillId="0" borderId="1" xfId="22" applyNumberFormat="1" applyFont="1" applyFill="1" applyBorder="1" applyAlignment="1">
      <alignment horizontal="center" vertical="center"/>
      <protection/>
    </xf>
    <xf numFmtId="0" fontId="13" fillId="0" borderId="6" xfId="0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 applyProtection="1">
      <alignment horizontal="center" vertical="center"/>
      <protection/>
    </xf>
    <xf numFmtId="172" fontId="15" fillId="0" borderId="6" xfId="0" applyNumberFormat="1" applyFont="1" applyFill="1" applyBorder="1" applyAlignment="1" applyProtection="1">
      <alignment horizontal="center" vertical="center"/>
      <protection/>
    </xf>
    <xf numFmtId="172" fontId="14" fillId="0" borderId="1" xfId="0" applyNumberFormat="1" applyFont="1" applyFill="1" applyBorder="1" applyAlignment="1" applyProtection="1">
      <alignment horizontal="center" vertical="center"/>
      <protection/>
    </xf>
    <xf numFmtId="173" fontId="14" fillId="0" borderId="1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center"/>
      <protection/>
    </xf>
    <xf numFmtId="172" fontId="0" fillId="6" borderId="1" xfId="0" applyNumberFormat="1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72" fontId="0" fillId="0" borderId="7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72" fontId="0" fillId="6" borderId="1" xfId="0" applyNumberFormat="1" applyFont="1" applyFill="1" applyBorder="1" applyAlignment="1">
      <alignment horizontal="center" vertical="center"/>
    </xf>
    <xf numFmtId="172" fontId="16" fillId="0" borderId="3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72" fontId="16" fillId="0" borderId="1" xfId="0" applyNumberFormat="1" applyFont="1" applyFill="1" applyBorder="1" applyAlignment="1" applyProtection="1">
      <alignment horizontal="center" vertical="center"/>
      <protection/>
    </xf>
    <xf numFmtId="172" fontId="17" fillId="0" borderId="6" xfId="0" applyNumberFormat="1" applyFont="1" applyFill="1" applyBorder="1" applyAlignment="1" applyProtection="1">
      <alignment horizontal="center" vertical="center"/>
      <protection/>
    </xf>
    <xf numFmtId="172" fontId="16" fillId="0" borderId="1" xfId="0" applyNumberFormat="1" applyFont="1" applyFill="1" applyBorder="1" applyAlignment="1">
      <alignment horizontal="center" vertical="center"/>
    </xf>
    <xf numFmtId="173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>
      <alignment horizontal="center" vertical="center"/>
      <protection/>
    </xf>
    <xf numFmtId="17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" xfId="21" applyFont="1" applyFill="1" applyBorder="1" applyAlignment="1">
      <alignment horizontal="center" vertical="center"/>
      <protection/>
    </xf>
    <xf numFmtId="172" fontId="18" fillId="0" borderId="1" xfId="21" applyNumberFormat="1" applyFont="1" applyFill="1" applyBorder="1" applyAlignment="1">
      <alignment horizontal="center" vertical="center"/>
      <protection/>
    </xf>
    <xf numFmtId="2" fontId="18" fillId="0" borderId="1" xfId="0" applyNumberFormat="1" applyFont="1" applyFill="1" applyBorder="1" applyAlignment="1">
      <alignment horizontal="center" vertical="center"/>
    </xf>
    <xf numFmtId="172" fontId="19" fillId="0" borderId="1" xfId="0" applyNumberFormat="1" applyFont="1" applyFill="1" applyBorder="1" applyAlignment="1" applyProtection="1">
      <alignment horizontal="center" vertical="center"/>
      <protection/>
    </xf>
    <xf numFmtId="172" fontId="18" fillId="0" borderId="1" xfId="0" applyNumberFormat="1" applyFont="1" applyFill="1" applyBorder="1" applyAlignment="1">
      <alignment horizontal="center" vertical="center"/>
    </xf>
    <xf numFmtId="172" fontId="18" fillId="6" borderId="1" xfId="21" applyNumberFormat="1" applyFont="1" applyFill="1" applyBorder="1" applyAlignment="1">
      <alignment horizontal="center" vertical="center"/>
      <protection/>
    </xf>
    <xf numFmtId="173" fontId="18" fillId="0" borderId="1" xfId="0" applyNumberFormat="1" applyFont="1" applyFill="1" applyBorder="1" applyAlignment="1">
      <alignment horizontal="center" vertical="center"/>
    </xf>
    <xf numFmtId="172" fontId="18" fillId="0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2" fontId="20" fillId="0" borderId="1" xfId="2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172" fontId="18" fillId="0" borderId="1" xfId="22" applyNumberFormat="1" applyFont="1" applyFill="1" applyBorder="1" applyAlignment="1">
      <alignment horizontal="center" vertical="center"/>
      <protection/>
    </xf>
    <xf numFmtId="172" fontId="13" fillId="5" borderId="4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0" fillId="4" borderId="7" xfId="0" applyFill="1" applyBorder="1" applyAlignment="1">
      <alignment horizontal="center" vertical="center" textRotation="90" wrapText="1"/>
    </xf>
    <xf numFmtId="0" fontId="0" fillId="4" borderId="3" xfId="0" applyFill="1" applyBorder="1" applyAlignment="1">
      <alignment horizontal="center" vertical="center" textRotation="90" wrapText="1"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2" fillId="2" borderId="6" xfId="21" applyFont="1" applyFill="1" applyBorder="1" applyAlignment="1">
      <alignment horizontal="center" vertical="center" textRotation="90" wrapText="1"/>
      <protection/>
    </xf>
    <xf numFmtId="0" fontId="2" fillId="2" borderId="7" xfId="21" applyFont="1" applyFill="1" applyBorder="1" applyAlignment="1">
      <alignment horizontal="center" vertical="center" textRotation="90" wrapText="1"/>
      <protection/>
    </xf>
    <xf numFmtId="0" fontId="2" fillId="2" borderId="3" xfId="21" applyFont="1" applyFill="1" applyBorder="1" applyAlignment="1">
      <alignment horizontal="center" vertical="center" textRotation="90" wrapText="1"/>
      <protection/>
    </xf>
    <xf numFmtId="0" fontId="2" fillId="6" borderId="6" xfId="0" applyFont="1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 wrapText="1"/>
    </xf>
    <xf numFmtId="0" fontId="0" fillId="6" borderId="3" xfId="0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textRotation="90" wrapText="1"/>
    </xf>
    <xf numFmtId="0" fontId="0" fillId="4" borderId="7" xfId="0" applyFill="1" applyBorder="1" applyAlignment="1">
      <alignment horizontal="center" textRotation="90" wrapText="1"/>
    </xf>
    <xf numFmtId="0" fontId="0" fillId="4" borderId="3" xfId="0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4" borderId="7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5" borderId="6" xfId="21" applyFont="1" applyFill="1" applyBorder="1" applyAlignment="1">
      <alignment horizontal="center" vertical="center" textRotation="90" wrapText="1"/>
      <protection/>
    </xf>
    <xf numFmtId="0" fontId="2" fillId="5" borderId="7" xfId="21" applyFont="1" applyFill="1" applyBorder="1" applyAlignment="1">
      <alignment horizontal="center" vertical="center" textRotation="90" wrapText="1"/>
      <protection/>
    </xf>
    <xf numFmtId="0" fontId="2" fillId="5" borderId="3" xfId="21" applyFont="1" applyFill="1" applyBorder="1" applyAlignment="1">
      <alignment horizontal="center" vertical="center" textRotation="90" wrapText="1"/>
      <protection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0" fillId="3" borderId="1" xfId="0" applyFill="1" applyBorder="1" applyAlignment="1">
      <alignment horizontal="center" textRotation="90" wrapText="1"/>
    </xf>
    <xf numFmtId="0" fontId="0" fillId="4" borderId="1" xfId="0" applyFill="1" applyBorder="1" applyAlignment="1">
      <alignment horizontal="center" textRotation="90" wrapText="1"/>
    </xf>
    <xf numFmtId="0" fontId="4" fillId="0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0" fillId="4" borderId="6" xfId="0" applyFill="1" applyBorder="1" applyAlignment="1">
      <alignment horizontal="center" vertical="center" textRotation="90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52"/>
  <sheetViews>
    <sheetView tabSelected="1" workbookViewId="0" topLeftCell="A10">
      <selection activeCell="U13" sqref="U13:Z47"/>
    </sheetView>
  </sheetViews>
  <sheetFormatPr defaultColWidth="9.140625" defaultRowHeight="12.75"/>
  <cols>
    <col min="1" max="1" width="3.8515625" style="0" customWidth="1"/>
    <col min="2" max="2" width="25.00390625" style="0" customWidth="1"/>
    <col min="3" max="3" width="6.140625" style="0" customWidth="1"/>
    <col min="4" max="4" width="5.57421875" style="0" customWidth="1"/>
    <col min="5" max="5" width="6.140625" style="0" customWidth="1"/>
    <col min="6" max="6" width="7.57421875" style="0" customWidth="1"/>
    <col min="7" max="7" width="6.57421875" style="0" customWidth="1"/>
    <col min="8" max="8" width="6.7109375" style="0" customWidth="1"/>
    <col min="9" max="9" width="7.28125" style="0" customWidth="1"/>
    <col min="10" max="10" width="6.57421875" style="0" customWidth="1"/>
    <col min="11" max="11" width="7.421875" style="0" customWidth="1"/>
    <col min="12" max="12" width="5.7109375" style="0" customWidth="1"/>
    <col min="13" max="13" width="5.28125" style="0" customWidth="1"/>
    <col min="14" max="14" width="7.421875" style="0" customWidth="1"/>
    <col min="15" max="15" width="4.8515625" style="0" customWidth="1"/>
    <col min="16" max="16" width="6.00390625" style="0" customWidth="1"/>
    <col min="17" max="17" width="6.28125" style="0" customWidth="1"/>
    <col min="18" max="18" width="8.140625" style="0" customWidth="1"/>
    <col min="19" max="19" width="7.8515625" style="0" customWidth="1"/>
    <col min="20" max="20" width="8.57421875" style="0" customWidth="1"/>
    <col min="21" max="21" width="10.00390625" style="0" customWidth="1"/>
    <col min="22" max="22" width="8.00390625" style="0" customWidth="1"/>
    <col min="23" max="23" width="8.7109375" style="0" customWidth="1"/>
    <col min="24" max="24" width="10.57421875" style="0" customWidth="1"/>
    <col min="25" max="25" width="8.421875" style="0" customWidth="1"/>
    <col min="26" max="26" width="9.421875" style="0" customWidth="1"/>
    <col min="27" max="27" width="7.7109375" style="0" customWidth="1"/>
    <col min="28" max="28" width="8.421875" style="0" customWidth="1"/>
  </cols>
  <sheetData>
    <row r="2" spans="2:22" ht="18.75" customHeight="1">
      <c r="B2" s="125" t="s">
        <v>72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9"/>
      <c r="V2" s="9"/>
    </row>
    <row r="3" spans="2:22" ht="18.7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9"/>
      <c r="V3" s="9"/>
    </row>
    <row r="5" spans="1:28" ht="12.75" customHeight="1">
      <c r="A5" s="82"/>
      <c r="B5" s="85"/>
      <c r="C5" s="88" t="s">
        <v>0</v>
      </c>
      <c r="D5" s="91" t="s">
        <v>1</v>
      </c>
      <c r="E5" s="94" t="s">
        <v>2</v>
      </c>
      <c r="F5" s="97" t="s">
        <v>3</v>
      </c>
      <c r="G5" s="94" t="s">
        <v>65</v>
      </c>
      <c r="H5" s="100" t="s">
        <v>4</v>
      </c>
      <c r="I5" s="97" t="s">
        <v>5</v>
      </c>
      <c r="J5" s="79" t="s">
        <v>12</v>
      </c>
      <c r="K5" s="97" t="s">
        <v>6</v>
      </c>
      <c r="L5" s="94" t="s">
        <v>7</v>
      </c>
      <c r="M5" s="94" t="s">
        <v>8</v>
      </c>
      <c r="N5" s="105" t="s">
        <v>9</v>
      </c>
      <c r="O5" s="135" t="s">
        <v>10</v>
      </c>
      <c r="P5" s="79" t="s">
        <v>63</v>
      </c>
      <c r="Q5" s="114" t="s">
        <v>57</v>
      </c>
      <c r="R5" s="117" t="s">
        <v>69</v>
      </c>
      <c r="S5" s="117"/>
      <c r="T5" s="117"/>
      <c r="U5" s="117"/>
      <c r="V5" s="117"/>
      <c r="W5" s="130" t="s">
        <v>11</v>
      </c>
      <c r="X5" s="88" t="s">
        <v>60</v>
      </c>
      <c r="Y5" s="111" t="s">
        <v>61</v>
      </c>
      <c r="Z5" s="111" t="s">
        <v>62</v>
      </c>
      <c r="AA5" s="108" t="s">
        <v>58</v>
      </c>
      <c r="AB5" s="105" t="s">
        <v>59</v>
      </c>
    </row>
    <row r="6" spans="1:28" ht="12.75" customHeight="1">
      <c r="A6" s="83"/>
      <c r="B6" s="86"/>
      <c r="C6" s="89"/>
      <c r="D6" s="92"/>
      <c r="E6" s="95"/>
      <c r="F6" s="98"/>
      <c r="G6" s="103"/>
      <c r="H6" s="101"/>
      <c r="I6" s="98"/>
      <c r="J6" s="80"/>
      <c r="K6" s="98"/>
      <c r="L6" s="103"/>
      <c r="M6" s="95"/>
      <c r="N6" s="106"/>
      <c r="O6" s="80"/>
      <c r="P6" s="80"/>
      <c r="Q6" s="115"/>
      <c r="R6" s="118" t="s">
        <v>51</v>
      </c>
      <c r="S6" s="118"/>
      <c r="T6" s="118"/>
      <c r="U6" s="120" t="s">
        <v>67</v>
      </c>
      <c r="V6" s="121" t="s">
        <v>68</v>
      </c>
      <c r="W6" s="131"/>
      <c r="X6" s="89"/>
      <c r="Y6" s="112"/>
      <c r="Z6" s="112"/>
      <c r="AA6" s="109"/>
      <c r="AB6" s="106"/>
    </row>
    <row r="7" spans="1:28" ht="57" customHeight="1">
      <c r="A7" s="83"/>
      <c r="B7" s="86"/>
      <c r="C7" s="89"/>
      <c r="D7" s="92"/>
      <c r="E7" s="95"/>
      <c r="F7" s="98"/>
      <c r="G7" s="103"/>
      <c r="H7" s="101"/>
      <c r="I7" s="98"/>
      <c r="J7" s="80"/>
      <c r="K7" s="98"/>
      <c r="L7" s="103"/>
      <c r="M7" s="95"/>
      <c r="N7" s="106"/>
      <c r="O7" s="80"/>
      <c r="P7" s="80"/>
      <c r="Q7" s="115"/>
      <c r="R7" s="119" t="s">
        <v>52</v>
      </c>
      <c r="S7" s="122" t="s">
        <v>53</v>
      </c>
      <c r="T7" s="76" t="s">
        <v>66</v>
      </c>
      <c r="U7" s="120"/>
      <c r="V7" s="121"/>
      <c r="W7" s="131"/>
      <c r="X7" s="89"/>
      <c r="Y7" s="112"/>
      <c r="Z7" s="112"/>
      <c r="AA7" s="109"/>
      <c r="AB7" s="106"/>
    </row>
    <row r="8" spans="1:28" ht="12.75">
      <c r="A8" s="83"/>
      <c r="B8" s="86"/>
      <c r="C8" s="89"/>
      <c r="D8" s="92"/>
      <c r="E8" s="95"/>
      <c r="F8" s="98"/>
      <c r="G8" s="103"/>
      <c r="H8" s="101"/>
      <c r="I8" s="98"/>
      <c r="J8" s="80"/>
      <c r="K8" s="98"/>
      <c r="L8" s="103"/>
      <c r="M8" s="95"/>
      <c r="N8" s="106"/>
      <c r="O8" s="80"/>
      <c r="P8" s="80"/>
      <c r="Q8" s="115"/>
      <c r="R8" s="119"/>
      <c r="S8" s="123"/>
      <c r="T8" s="77"/>
      <c r="U8" s="120"/>
      <c r="V8" s="121"/>
      <c r="W8" s="131"/>
      <c r="X8" s="89"/>
      <c r="Y8" s="112"/>
      <c r="Z8" s="112"/>
      <c r="AA8" s="109"/>
      <c r="AB8" s="106"/>
    </row>
    <row r="9" spans="1:28" ht="30" customHeight="1">
      <c r="A9" s="84"/>
      <c r="B9" s="87"/>
      <c r="C9" s="90"/>
      <c r="D9" s="93"/>
      <c r="E9" s="96"/>
      <c r="F9" s="99"/>
      <c r="G9" s="104"/>
      <c r="H9" s="102"/>
      <c r="I9" s="99"/>
      <c r="J9" s="81"/>
      <c r="K9" s="99"/>
      <c r="L9" s="104"/>
      <c r="M9" s="96"/>
      <c r="N9" s="107"/>
      <c r="O9" s="81"/>
      <c r="P9" s="81"/>
      <c r="Q9" s="116"/>
      <c r="R9" s="119"/>
      <c r="S9" s="124"/>
      <c r="T9" s="78"/>
      <c r="U9" s="120"/>
      <c r="V9" s="121"/>
      <c r="W9" s="132"/>
      <c r="X9" s="90"/>
      <c r="Y9" s="113"/>
      <c r="Z9" s="113"/>
      <c r="AA9" s="110"/>
      <c r="AB9" s="107"/>
    </row>
    <row r="10" spans="1:28" ht="15">
      <c r="A10" s="2">
        <v>1</v>
      </c>
      <c r="B10" s="2" t="s">
        <v>13</v>
      </c>
      <c r="C10" s="16">
        <v>671.8</v>
      </c>
      <c r="D10" s="17">
        <v>40.5</v>
      </c>
      <c r="E10" s="18">
        <f>D10/C10</f>
        <v>0.06028579934504317</v>
      </c>
      <c r="F10" s="19">
        <v>1073.7</v>
      </c>
      <c r="G10" s="20">
        <f>F10/C10</f>
        <v>1.5982435248585891</v>
      </c>
      <c r="H10" s="21">
        <f>F10/D10</f>
        <v>26.511111111111113</v>
      </c>
      <c r="I10" s="17">
        <v>139.1</v>
      </c>
      <c r="J10" s="22">
        <f>I10*100%/C10</f>
        <v>0.2070556713307532</v>
      </c>
      <c r="K10" s="17">
        <v>1717.3</v>
      </c>
      <c r="L10" s="21">
        <f>K10/C10</f>
        <v>2.556266746055374</v>
      </c>
      <c r="M10" s="23">
        <f>N10/F10</f>
        <v>6.4611157679053735</v>
      </c>
      <c r="N10" s="17">
        <v>6937.3</v>
      </c>
      <c r="O10" s="21">
        <f>N10/C10</f>
        <v>10.326436439416494</v>
      </c>
      <c r="P10" s="23">
        <f>N10/I10</f>
        <v>49.872753414809495</v>
      </c>
      <c r="Q10" s="21">
        <f>C10/S10</f>
        <v>1.892394366197183</v>
      </c>
      <c r="R10" s="24">
        <v>354</v>
      </c>
      <c r="S10" s="24">
        <v>355</v>
      </c>
      <c r="T10" s="25">
        <v>173</v>
      </c>
      <c r="U10" s="26">
        <v>6</v>
      </c>
      <c r="V10" s="27">
        <v>75</v>
      </c>
      <c r="W10" s="28">
        <v>22907.1</v>
      </c>
      <c r="X10" s="29">
        <v>2495.8</v>
      </c>
      <c r="Y10" s="29">
        <v>93.5</v>
      </c>
      <c r="Z10" s="29">
        <v>1404.8</v>
      </c>
      <c r="AA10" s="30">
        <f>X10/C10</f>
        <v>3.7150937779100928</v>
      </c>
      <c r="AB10" s="30">
        <f>W10/C10</f>
        <v>34.098094671033046</v>
      </c>
    </row>
    <row r="11" spans="1:28" ht="15">
      <c r="A11" s="2">
        <v>2</v>
      </c>
      <c r="B11" s="2" t="s">
        <v>14</v>
      </c>
      <c r="C11" s="31">
        <v>149.2</v>
      </c>
      <c r="D11" s="17">
        <v>9.8</v>
      </c>
      <c r="E11" s="18">
        <f>D11/C11</f>
        <v>0.06568364611260055</v>
      </c>
      <c r="F11" s="17">
        <v>540.9</v>
      </c>
      <c r="G11" s="20">
        <f aca="true" t="shared" si="0" ref="G11:G51">F11/C11</f>
        <v>3.625335120643432</v>
      </c>
      <c r="H11" s="21">
        <f aca="true" t="shared" si="1" ref="H11:H51">F11/D11</f>
        <v>55.1938775510204</v>
      </c>
      <c r="I11" s="17">
        <v>22.3</v>
      </c>
      <c r="J11" s="22">
        <f aca="true" t="shared" si="2" ref="J11:J51">I11*100%/C11</f>
        <v>0.1494638069705094</v>
      </c>
      <c r="K11" s="17">
        <v>222.2</v>
      </c>
      <c r="L11" s="21">
        <f aca="true" t="shared" si="3" ref="L11:L51">K11/C11</f>
        <v>1.4892761394101877</v>
      </c>
      <c r="M11" s="23">
        <f aca="true" t="shared" si="4" ref="M11:M51">N11/F11</f>
        <v>1.103716028840821</v>
      </c>
      <c r="N11" s="17">
        <v>597</v>
      </c>
      <c r="O11" s="21">
        <f aca="true" t="shared" si="5" ref="O11:O51">N11/C11</f>
        <v>4.001340482573727</v>
      </c>
      <c r="P11" s="32">
        <f aca="true" t="shared" si="6" ref="P11:P51">N11/I11</f>
        <v>26.77130044843049</v>
      </c>
      <c r="Q11" s="21">
        <f aca="true" t="shared" si="7" ref="Q11:Q51">C11/S11</f>
        <v>2.664285714285714</v>
      </c>
      <c r="R11" s="24">
        <v>59</v>
      </c>
      <c r="S11" s="24">
        <v>56</v>
      </c>
      <c r="T11" s="25">
        <v>25</v>
      </c>
      <c r="U11" s="26">
        <v>0</v>
      </c>
      <c r="V11" s="27">
        <v>12</v>
      </c>
      <c r="W11" s="28">
        <v>2683.5</v>
      </c>
      <c r="X11" s="29">
        <v>190.7</v>
      </c>
      <c r="Y11" s="29">
        <v>0</v>
      </c>
      <c r="Z11" s="29">
        <v>12.8</v>
      </c>
      <c r="AA11" s="30">
        <f aca="true" t="shared" si="8" ref="AA11:AA51">X11/C11</f>
        <v>1.2781501340482575</v>
      </c>
      <c r="AB11" s="30">
        <f aca="true" t="shared" si="9" ref="AB11:AB51">W11/C11</f>
        <v>17.985924932975873</v>
      </c>
    </row>
    <row r="12" spans="1:28" ht="29.25" customHeight="1">
      <c r="A12" s="133" t="s">
        <v>56</v>
      </c>
      <c r="B12" s="134"/>
      <c r="C12" s="33">
        <f>SUM(C10:C11)</f>
        <v>821</v>
      </c>
      <c r="D12" s="34">
        <f>SUM(D10:D11)</f>
        <v>50.3</v>
      </c>
      <c r="E12" s="35">
        <f aca="true" t="shared" si="10" ref="E12:E51">D12/C12</f>
        <v>0.061266747868453104</v>
      </c>
      <c r="F12" s="36">
        <f>SUM(F10:F11)</f>
        <v>1614.6</v>
      </c>
      <c r="G12" s="37">
        <f t="shared" si="0"/>
        <v>1.966626065773447</v>
      </c>
      <c r="H12" s="34">
        <f t="shared" si="1"/>
        <v>32.09940357852883</v>
      </c>
      <c r="I12" s="38">
        <f>SUM(I10:I11)</f>
        <v>161.4</v>
      </c>
      <c r="J12" s="39">
        <f t="shared" si="2"/>
        <v>0.19658952496954935</v>
      </c>
      <c r="K12" s="38">
        <f>SUM(K10:K11)</f>
        <v>1939.5</v>
      </c>
      <c r="L12" s="34">
        <f t="shared" si="3"/>
        <v>2.362362971985384</v>
      </c>
      <c r="M12" s="40">
        <f t="shared" si="4"/>
        <v>4.66635699244395</v>
      </c>
      <c r="N12" s="38">
        <f>SUM(N10:N11)</f>
        <v>7534.3</v>
      </c>
      <c r="O12" s="34">
        <f t="shared" si="5"/>
        <v>9.176979293544457</v>
      </c>
      <c r="P12" s="40">
        <f t="shared" si="6"/>
        <v>46.68091697645601</v>
      </c>
      <c r="Q12" s="34">
        <f t="shared" si="7"/>
        <v>1.997566909975669</v>
      </c>
      <c r="R12" s="41">
        <f aca="true" t="shared" si="11" ref="R12:Z12">SUM(R10:R11)</f>
        <v>413</v>
      </c>
      <c r="S12" s="41">
        <f t="shared" si="11"/>
        <v>411</v>
      </c>
      <c r="T12" s="10">
        <f t="shared" si="11"/>
        <v>198</v>
      </c>
      <c r="U12" s="11">
        <f t="shared" si="11"/>
        <v>6</v>
      </c>
      <c r="V12" s="12">
        <f t="shared" si="11"/>
        <v>87</v>
      </c>
      <c r="W12" s="13">
        <f t="shared" si="11"/>
        <v>25590.6</v>
      </c>
      <c r="X12" s="14">
        <f t="shared" si="11"/>
        <v>2686.5</v>
      </c>
      <c r="Y12" s="14">
        <f t="shared" si="11"/>
        <v>93.5</v>
      </c>
      <c r="Z12" s="14">
        <f t="shared" si="11"/>
        <v>1417.6</v>
      </c>
      <c r="AA12" s="15">
        <f t="shared" si="8"/>
        <v>3.272228989037759</v>
      </c>
      <c r="AB12" s="15">
        <f t="shared" si="9"/>
        <v>31.170036540803896</v>
      </c>
    </row>
    <row r="13" spans="1:28" ht="15">
      <c r="A13">
        <v>1</v>
      </c>
      <c r="B13" s="2" t="s">
        <v>15</v>
      </c>
      <c r="C13" s="16">
        <v>82.1</v>
      </c>
      <c r="D13" s="17">
        <v>34.7</v>
      </c>
      <c r="E13" s="18">
        <f t="shared" si="10"/>
        <v>0.42265529841656524</v>
      </c>
      <c r="F13" s="17">
        <v>339.3</v>
      </c>
      <c r="G13" s="20">
        <f t="shared" si="0"/>
        <v>4.132764920828259</v>
      </c>
      <c r="H13" s="21">
        <f t="shared" si="1"/>
        <v>9.778097982708934</v>
      </c>
      <c r="I13" s="17">
        <v>13.1</v>
      </c>
      <c r="J13" s="22">
        <f t="shared" si="2"/>
        <v>0.15956151035322777</v>
      </c>
      <c r="K13" s="17">
        <v>138.2</v>
      </c>
      <c r="L13" s="21">
        <f t="shared" si="3"/>
        <v>1.6833130328867234</v>
      </c>
      <c r="M13" s="23">
        <f t="shared" si="4"/>
        <v>0.783672266430887</v>
      </c>
      <c r="N13" s="17">
        <v>265.9</v>
      </c>
      <c r="O13" s="21">
        <f t="shared" si="5"/>
        <v>3.238733252131547</v>
      </c>
      <c r="P13" s="23">
        <f t="shared" si="6"/>
        <v>20.297709923664122</v>
      </c>
      <c r="Q13" s="21">
        <f t="shared" si="7"/>
        <v>1.784782608695652</v>
      </c>
      <c r="R13" s="24">
        <v>47</v>
      </c>
      <c r="S13" s="24">
        <v>46</v>
      </c>
      <c r="T13" s="49">
        <v>15</v>
      </c>
      <c r="U13" s="50">
        <v>0</v>
      </c>
      <c r="V13" s="51">
        <v>30</v>
      </c>
      <c r="W13" s="28">
        <v>1874.9</v>
      </c>
      <c r="X13" s="29">
        <v>222.5</v>
      </c>
      <c r="Y13" s="29">
        <v>14.8</v>
      </c>
      <c r="Z13" s="29">
        <v>13.8</v>
      </c>
      <c r="AA13" s="30">
        <f t="shared" si="8"/>
        <v>2.7101096224116934</v>
      </c>
      <c r="AB13" s="30">
        <f t="shared" si="9"/>
        <v>22.836784409257007</v>
      </c>
    </row>
    <row r="14" spans="1:28" ht="15">
      <c r="A14" s="2">
        <v>2</v>
      </c>
      <c r="B14" s="2" t="s">
        <v>16</v>
      </c>
      <c r="C14" s="16">
        <v>28.9</v>
      </c>
      <c r="D14" s="17">
        <v>4.1</v>
      </c>
      <c r="E14" s="18">
        <f t="shared" si="10"/>
        <v>0.14186851211072662</v>
      </c>
      <c r="F14" s="17">
        <v>116.6</v>
      </c>
      <c r="G14" s="20">
        <f t="shared" si="0"/>
        <v>4.034602076124568</v>
      </c>
      <c r="H14" s="21">
        <f t="shared" si="1"/>
        <v>28.439024390243905</v>
      </c>
      <c r="I14" s="17">
        <v>2.9</v>
      </c>
      <c r="J14" s="22">
        <f t="shared" si="2"/>
        <v>0.10034602076124567</v>
      </c>
      <c r="K14" s="17">
        <v>52.8</v>
      </c>
      <c r="L14" s="21">
        <f t="shared" si="3"/>
        <v>1.8269896193771626</v>
      </c>
      <c r="M14" s="23">
        <f t="shared" si="4"/>
        <v>0.8919382504288165</v>
      </c>
      <c r="N14" s="17">
        <v>104</v>
      </c>
      <c r="O14" s="21">
        <f t="shared" si="5"/>
        <v>3.5986159169550174</v>
      </c>
      <c r="P14" s="23">
        <f t="shared" si="6"/>
        <v>35.862068965517246</v>
      </c>
      <c r="Q14" s="21">
        <f t="shared" si="7"/>
        <v>1.5621621621621622</v>
      </c>
      <c r="R14" s="24">
        <v>20</v>
      </c>
      <c r="S14" s="24">
        <v>18.5</v>
      </c>
      <c r="T14" s="49">
        <v>13</v>
      </c>
      <c r="U14" s="50">
        <v>0</v>
      </c>
      <c r="V14" s="51">
        <v>5</v>
      </c>
      <c r="W14" s="28">
        <v>768.5</v>
      </c>
      <c r="X14" s="29">
        <v>82.4</v>
      </c>
      <c r="Y14" s="29">
        <v>0</v>
      </c>
      <c r="Z14" s="29">
        <v>0</v>
      </c>
      <c r="AA14" s="30">
        <f t="shared" si="8"/>
        <v>2.85121107266436</v>
      </c>
      <c r="AB14" s="30">
        <f t="shared" si="9"/>
        <v>26.591695501730104</v>
      </c>
    </row>
    <row r="15" spans="1:28" ht="15">
      <c r="A15" s="2">
        <v>3</v>
      </c>
      <c r="B15" s="2" t="s">
        <v>17</v>
      </c>
      <c r="C15" s="16">
        <v>74.6</v>
      </c>
      <c r="D15" s="17">
        <v>10.6</v>
      </c>
      <c r="E15" s="18">
        <f t="shared" si="10"/>
        <v>0.14209115281501342</v>
      </c>
      <c r="F15" s="17">
        <v>364.3</v>
      </c>
      <c r="G15" s="20">
        <f t="shared" si="0"/>
        <v>4.883378016085792</v>
      </c>
      <c r="H15" s="21">
        <f t="shared" si="1"/>
        <v>34.36792452830189</v>
      </c>
      <c r="I15" s="17">
        <v>18.7</v>
      </c>
      <c r="J15" s="22">
        <f t="shared" si="2"/>
        <v>0.25067024128686327</v>
      </c>
      <c r="K15" s="17">
        <v>162.2</v>
      </c>
      <c r="L15" s="21">
        <f t="shared" si="3"/>
        <v>2.1742627345844503</v>
      </c>
      <c r="M15" s="23">
        <f t="shared" si="4"/>
        <v>1.1583859456491903</v>
      </c>
      <c r="N15" s="17">
        <v>422</v>
      </c>
      <c r="O15" s="21">
        <f t="shared" si="5"/>
        <v>5.656836461126006</v>
      </c>
      <c r="P15" s="23">
        <f t="shared" si="6"/>
        <v>22.566844919786096</v>
      </c>
      <c r="Q15" s="21">
        <f t="shared" si="7"/>
        <v>1.4485436893203882</v>
      </c>
      <c r="R15" s="24">
        <v>52</v>
      </c>
      <c r="S15" s="24">
        <v>51.5</v>
      </c>
      <c r="T15" s="49">
        <v>45</v>
      </c>
      <c r="U15" s="50">
        <v>0</v>
      </c>
      <c r="V15" s="51">
        <v>33</v>
      </c>
      <c r="W15" s="28">
        <v>2383</v>
      </c>
      <c r="X15" s="29">
        <v>219.2</v>
      </c>
      <c r="Y15" s="29">
        <v>13</v>
      </c>
      <c r="Z15" s="29">
        <v>1.1</v>
      </c>
      <c r="AA15" s="30">
        <f t="shared" si="8"/>
        <v>2.9383378016085793</v>
      </c>
      <c r="AB15" s="30">
        <f t="shared" si="9"/>
        <v>31.94369973190349</v>
      </c>
    </row>
    <row r="16" spans="1:28" ht="15">
      <c r="A16" s="2">
        <v>4</v>
      </c>
      <c r="B16" s="2" t="s">
        <v>18</v>
      </c>
      <c r="C16" s="16">
        <v>119</v>
      </c>
      <c r="D16" s="17">
        <v>16.4</v>
      </c>
      <c r="E16" s="18">
        <f t="shared" si="10"/>
        <v>0.13781512605042015</v>
      </c>
      <c r="F16" s="17">
        <v>507.1</v>
      </c>
      <c r="G16" s="20">
        <f t="shared" si="0"/>
        <v>4.261344537815126</v>
      </c>
      <c r="H16" s="21">
        <f t="shared" si="1"/>
        <v>30.920731707317078</v>
      </c>
      <c r="I16" s="17">
        <v>24.5</v>
      </c>
      <c r="J16" s="22">
        <f t="shared" si="2"/>
        <v>0.20588235294117646</v>
      </c>
      <c r="K16" s="17">
        <v>244.9</v>
      </c>
      <c r="L16" s="21">
        <f t="shared" si="3"/>
        <v>2.057983193277311</v>
      </c>
      <c r="M16" s="23">
        <f t="shared" si="4"/>
        <v>0.7797278643265627</v>
      </c>
      <c r="N16" s="17">
        <v>395.4</v>
      </c>
      <c r="O16" s="21">
        <f t="shared" si="5"/>
        <v>3.322689075630252</v>
      </c>
      <c r="P16" s="23">
        <f t="shared" si="6"/>
        <v>16.13877551020408</v>
      </c>
      <c r="Q16" s="21">
        <f t="shared" si="7"/>
        <v>2.0084388185654007</v>
      </c>
      <c r="R16" s="24">
        <v>65</v>
      </c>
      <c r="S16" s="24">
        <v>59.25</v>
      </c>
      <c r="T16" s="49">
        <v>22</v>
      </c>
      <c r="U16" s="50">
        <v>0</v>
      </c>
      <c r="V16" s="51">
        <v>7</v>
      </c>
      <c r="W16" s="28" t="s">
        <v>71</v>
      </c>
      <c r="X16" s="29">
        <v>218.9</v>
      </c>
      <c r="Y16" s="29">
        <v>111.3</v>
      </c>
      <c r="Z16" s="29">
        <v>49.7</v>
      </c>
      <c r="AA16" s="30">
        <f t="shared" si="8"/>
        <v>1.8394957983193279</v>
      </c>
      <c r="AB16" s="30">
        <v>25.4</v>
      </c>
    </row>
    <row r="17" spans="1:28" ht="15">
      <c r="A17" s="2">
        <v>5</v>
      </c>
      <c r="B17" s="2" t="s">
        <v>21</v>
      </c>
      <c r="C17" s="16">
        <v>61.1</v>
      </c>
      <c r="D17" s="17">
        <v>14</v>
      </c>
      <c r="E17" s="18">
        <f t="shared" si="10"/>
        <v>0.22913256955810146</v>
      </c>
      <c r="F17" s="17">
        <v>418.2</v>
      </c>
      <c r="G17" s="20">
        <f t="shared" si="0"/>
        <v>6.844517184942717</v>
      </c>
      <c r="H17" s="21">
        <f t="shared" si="1"/>
        <v>29.87142857142857</v>
      </c>
      <c r="I17" s="17">
        <v>18.3</v>
      </c>
      <c r="J17" s="22">
        <f t="shared" si="2"/>
        <v>0.2995090016366612</v>
      </c>
      <c r="K17" s="17">
        <v>136.3</v>
      </c>
      <c r="L17" s="21">
        <f t="shared" si="3"/>
        <v>2.230769230769231</v>
      </c>
      <c r="M17" s="23">
        <f t="shared" si="4"/>
        <v>0.5918220946915351</v>
      </c>
      <c r="N17" s="17">
        <v>247.5</v>
      </c>
      <c r="O17" s="21">
        <f t="shared" si="5"/>
        <v>4.050736497545008</v>
      </c>
      <c r="P17" s="23">
        <f t="shared" si="6"/>
        <v>13.524590163934425</v>
      </c>
      <c r="Q17" s="21">
        <f t="shared" si="7"/>
        <v>1.3886363636363637</v>
      </c>
      <c r="R17" s="24">
        <v>54</v>
      </c>
      <c r="S17" s="24">
        <v>44</v>
      </c>
      <c r="T17" s="49">
        <v>21</v>
      </c>
      <c r="U17" s="50">
        <v>0</v>
      </c>
      <c r="V17" s="51">
        <v>3</v>
      </c>
      <c r="W17" s="28">
        <v>1747.4</v>
      </c>
      <c r="X17" s="29">
        <v>129.1</v>
      </c>
      <c r="Y17" s="29">
        <v>17.1</v>
      </c>
      <c r="Z17" s="29">
        <v>37.7</v>
      </c>
      <c r="AA17" s="30">
        <f t="shared" si="8"/>
        <v>2.112929623567921</v>
      </c>
      <c r="AB17" s="30">
        <f t="shared" si="9"/>
        <v>28.599018003273322</v>
      </c>
    </row>
    <row r="18" spans="1:28" ht="15">
      <c r="A18" s="2">
        <v>6</v>
      </c>
      <c r="B18" s="2" t="s">
        <v>20</v>
      </c>
      <c r="C18" s="16">
        <v>74.7</v>
      </c>
      <c r="D18" s="17">
        <v>6</v>
      </c>
      <c r="E18" s="18">
        <f t="shared" si="10"/>
        <v>0.08032128514056225</v>
      </c>
      <c r="F18" s="17">
        <v>251</v>
      </c>
      <c r="G18" s="20">
        <f t="shared" si="0"/>
        <v>3.360107095046854</v>
      </c>
      <c r="H18" s="21">
        <f t="shared" si="1"/>
        <v>41.833333333333336</v>
      </c>
      <c r="I18" s="17">
        <v>14.8</v>
      </c>
      <c r="J18" s="22">
        <f t="shared" si="2"/>
        <v>0.19812583668005354</v>
      </c>
      <c r="K18" s="17">
        <v>97.1</v>
      </c>
      <c r="L18" s="21">
        <f t="shared" si="3"/>
        <v>1.2998661311914324</v>
      </c>
      <c r="M18" s="23">
        <f t="shared" si="4"/>
        <v>0.7752988047808764</v>
      </c>
      <c r="N18" s="17">
        <v>194.6</v>
      </c>
      <c r="O18" s="21">
        <f t="shared" si="5"/>
        <v>2.605087014725569</v>
      </c>
      <c r="P18" s="23">
        <f t="shared" si="6"/>
        <v>13.148648648648647</v>
      </c>
      <c r="Q18" s="21">
        <f t="shared" si="7"/>
        <v>1.6786516853932585</v>
      </c>
      <c r="R18" s="24">
        <v>50</v>
      </c>
      <c r="S18" s="24">
        <v>44.5</v>
      </c>
      <c r="T18" s="49">
        <v>29</v>
      </c>
      <c r="U18" s="50">
        <v>0</v>
      </c>
      <c r="V18" s="51">
        <v>8</v>
      </c>
      <c r="W18" s="28">
        <v>2524.5</v>
      </c>
      <c r="X18" s="29">
        <v>205.9</v>
      </c>
      <c r="Y18" s="29">
        <v>260.9</v>
      </c>
      <c r="Z18" s="29">
        <v>97</v>
      </c>
      <c r="AA18" s="30">
        <f t="shared" si="8"/>
        <v>2.7563587684069613</v>
      </c>
      <c r="AB18" s="30">
        <f t="shared" si="9"/>
        <v>33.795180722891565</v>
      </c>
    </row>
    <row r="19" spans="1:28" ht="15">
      <c r="A19" s="2">
        <v>7</v>
      </c>
      <c r="B19" s="2" t="s">
        <v>19</v>
      </c>
      <c r="C19" s="16">
        <v>89.9</v>
      </c>
      <c r="D19" s="17">
        <v>15</v>
      </c>
      <c r="E19" s="18">
        <f t="shared" si="10"/>
        <v>0.1668520578420467</v>
      </c>
      <c r="F19" s="17">
        <v>411</v>
      </c>
      <c r="G19" s="20">
        <f t="shared" si="0"/>
        <v>4.57174638487208</v>
      </c>
      <c r="H19" s="21">
        <f t="shared" si="1"/>
        <v>27.4</v>
      </c>
      <c r="I19" s="17">
        <v>22.5</v>
      </c>
      <c r="J19" s="22">
        <f t="shared" si="2"/>
        <v>0.25027808676307006</v>
      </c>
      <c r="K19" s="17">
        <v>257</v>
      </c>
      <c r="L19" s="21">
        <f t="shared" si="3"/>
        <v>2.8587319243604004</v>
      </c>
      <c r="M19" s="23">
        <f t="shared" si="4"/>
        <v>1.2165450121654502</v>
      </c>
      <c r="N19" s="17">
        <v>500</v>
      </c>
      <c r="O19" s="21">
        <f t="shared" si="5"/>
        <v>5.561735261401557</v>
      </c>
      <c r="P19" s="23">
        <f t="shared" si="6"/>
        <v>22.22222222222222</v>
      </c>
      <c r="Q19" s="21">
        <f t="shared" si="7"/>
        <v>1.5771929824561404</v>
      </c>
      <c r="R19" s="24">
        <v>57</v>
      </c>
      <c r="S19" s="24">
        <v>57</v>
      </c>
      <c r="T19" s="49">
        <v>17</v>
      </c>
      <c r="U19" s="50">
        <v>1</v>
      </c>
      <c r="V19" s="51">
        <v>32</v>
      </c>
      <c r="W19" s="28">
        <v>2639.8</v>
      </c>
      <c r="X19" s="29">
        <v>153.3</v>
      </c>
      <c r="Y19" s="29">
        <v>24.8</v>
      </c>
      <c r="Z19" s="29">
        <v>43.7</v>
      </c>
      <c r="AA19" s="30">
        <f t="shared" si="8"/>
        <v>1.7052280311457175</v>
      </c>
      <c r="AB19" s="30">
        <f t="shared" si="9"/>
        <v>29.363737486095662</v>
      </c>
    </row>
    <row r="20" spans="1:28" ht="15">
      <c r="A20" s="2">
        <v>8</v>
      </c>
      <c r="B20" s="2" t="s">
        <v>22</v>
      </c>
      <c r="C20" s="16">
        <v>60.9</v>
      </c>
      <c r="D20" s="17">
        <v>4.7</v>
      </c>
      <c r="E20" s="18">
        <f t="shared" si="10"/>
        <v>0.07717569786535304</v>
      </c>
      <c r="F20" s="17">
        <v>289.3</v>
      </c>
      <c r="G20" s="20">
        <f t="shared" si="0"/>
        <v>4.750410509031199</v>
      </c>
      <c r="H20" s="21">
        <f t="shared" si="1"/>
        <v>61.5531914893617</v>
      </c>
      <c r="I20" s="17">
        <v>8.5</v>
      </c>
      <c r="J20" s="22">
        <f t="shared" si="2"/>
        <v>0.13957307060755336</v>
      </c>
      <c r="K20" s="17">
        <v>117.6</v>
      </c>
      <c r="L20" s="21">
        <f t="shared" si="3"/>
        <v>1.9310344827586206</v>
      </c>
      <c r="M20" s="23">
        <f t="shared" si="4"/>
        <v>0.7815416522640857</v>
      </c>
      <c r="N20" s="17">
        <v>226.1</v>
      </c>
      <c r="O20" s="21">
        <f t="shared" si="5"/>
        <v>3.7126436781609193</v>
      </c>
      <c r="P20" s="23">
        <f t="shared" si="6"/>
        <v>26.599999999999998</v>
      </c>
      <c r="Q20" s="21">
        <f t="shared" si="7"/>
        <v>1.592156862745098</v>
      </c>
      <c r="R20" s="24">
        <v>45</v>
      </c>
      <c r="S20" s="24">
        <v>38.25</v>
      </c>
      <c r="T20" s="49">
        <v>22</v>
      </c>
      <c r="U20" s="50">
        <v>0</v>
      </c>
      <c r="V20" s="51">
        <v>23</v>
      </c>
      <c r="W20" s="28">
        <v>1459.2</v>
      </c>
      <c r="X20" s="29">
        <v>71.3</v>
      </c>
      <c r="Y20" s="29">
        <v>3.6</v>
      </c>
      <c r="Z20" s="29">
        <v>67</v>
      </c>
      <c r="AA20" s="30">
        <f t="shared" si="8"/>
        <v>1.1707717569786535</v>
      </c>
      <c r="AB20" s="30">
        <f t="shared" si="9"/>
        <v>23.96059113300493</v>
      </c>
    </row>
    <row r="21" spans="1:28" ht="15">
      <c r="A21" s="2">
        <v>9</v>
      </c>
      <c r="B21" s="2" t="s">
        <v>23</v>
      </c>
      <c r="C21" s="16">
        <v>72.3</v>
      </c>
      <c r="D21" s="17">
        <v>6.1</v>
      </c>
      <c r="E21" s="18">
        <f t="shared" si="10"/>
        <v>0.08437067773167357</v>
      </c>
      <c r="F21" s="17">
        <v>286.4</v>
      </c>
      <c r="G21" s="20">
        <f t="shared" si="0"/>
        <v>3.961272475795297</v>
      </c>
      <c r="H21" s="21">
        <f t="shared" si="1"/>
        <v>46.950819672131146</v>
      </c>
      <c r="I21" s="17">
        <v>16.3</v>
      </c>
      <c r="J21" s="22">
        <f t="shared" si="2"/>
        <v>0.22544951590594747</v>
      </c>
      <c r="K21" s="17">
        <v>186.1</v>
      </c>
      <c r="L21" s="21">
        <f t="shared" si="3"/>
        <v>2.5739972337482713</v>
      </c>
      <c r="M21" s="23">
        <f t="shared" si="4"/>
        <v>1.3627793296089388</v>
      </c>
      <c r="N21" s="17">
        <v>390.3</v>
      </c>
      <c r="O21" s="21">
        <f t="shared" si="5"/>
        <v>5.398340248962656</v>
      </c>
      <c r="P21" s="23">
        <f t="shared" si="6"/>
        <v>23.94478527607362</v>
      </c>
      <c r="Q21" s="21">
        <f t="shared" si="7"/>
        <v>2.036619718309859</v>
      </c>
      <c r="R21" s="24">
        <v>36</v>
      </c>
      <c r="S21" s="24">
        <v>35.5</v>
      </c>
      <c r="T21" s="49">
        <v>19</v>
      </c>
      <c r="U21" s="50">
        <v>0</v>
      </c>
      <c r="V21" s="51">
        <v>15</v>
      </c>
      <c r="W21" s="28">
        <v>1810.1</v>
      </c>
      <c r="X21" s="29">
        <v>292.6</v>
      </c>
      <c r="Y21" s="29">
        <v>65.9</v>
      </c>
      <c r="Z21" s="29">
        <v>20.7</v>
      </c>
      <c r="AA21" s="30">
        <f t="shared" si="8"/>
        <v>4.047026279391425</v>
      </c>
      <c r="AB21" s="30">
        <f t="shared" si="9"/>
        <v>25.035961272475795</v>
      </c>
    </row>
    <row r="22" spans="1:28" ht="15">
      <c r="A22" s="2">
        <v>10</v>
      </c>
      <c r="B22" s="2" t="s">
        <v>24</v>
      </c>
      <c r="C22" s="16">
        <v>43.9</v>
      </c>
      <c r="D22" s="17">
        <v>2.1</v>
      </c>
      <c r="E22" s="18">
        <f t="shared" si="10"/>
        <v>0.04783599088838269</v>
      </c>
      <c r="F22" s="17">
        <v>258.2</v>
      </c>
      <c r="G22" s="20">
        <f t="shared" si="0"/>
        <v>5.881548974943052</v>
      </c>
      <c r="H22" s="21">
        <f t="shared" si="1"/>
        <v>122.95238095238093</v>
      </c>
      <c r="I22" s="17">
        <v>13.1</v>
      </c>
      <c r="J22" s="22">
        <f t="shared" si="2"/>
        <v>0.2984054669703872</v>
      </c>
      <c r="K22" s="17">
        <v>146.3</v>
      </c>
      <c r="L22" s="21">
        <f t="shared" si="3"/>
        <v>3.332574031890661</v>
      </c>
      <c r="M22" s="23">
        <f t="shared" si="4"/>
        <v>1.0530596436870643</v>
      </c>
      <c r="N22" s="17">
        <v>271.9</v>
      </c>
      <c r="O22" s="21">
        <f t="shared" si="5"/>
        <v>6.193621867881548</v>
      </c>
      <c r="P22" s="23">
        <f t="shared" si="6"/>
        <v>20.755725190839694</v>
      </c>
      <c r="Q22" s="21">
        <f t="shared" si="7"/>
        <v>1.272463768115942</v>
      </c>
      <c r="R22" s="24">
        <v>32</v>
      </c>
      <c r="S22" s="24">
        <v>34.5</v>
      </c>
      <c r="T22" s="49">
        <v>15</v>
      </c>
      <c r="U22" s="50">
        <v>1</v>
      </c>
      <c r="V22" s="51">
        <v>18</v>
      </c>
      <c r="W22" s="28">
        <v>1381.4</v>
      </c>
      <c r="X22" s="29">
        <v>57.1</v>
      </c>
      <c r="Y22" s="29">
        <v>31.1</v>
      </c>
      <c r="Z22" s="29">
        <v>44.1</v>
      </c>
      <c r="AA22" s="30">
        <f t="shared" si="8"/>
        <v>1.3006833712984056</v>
      </c>
      <c r="AB22" s="30">
        <f t="shared" si="9"/>
        <v>31.466970387243737</v>
      </c>
    </row>
    <row r="23" spans="1:28" ht="15">
      <c r="A23" s="2">
        <v>11</v>
      </c>
      <c r="B23" s="2" t="s">
        <v>25</v>
      </c>
      <c r="C23" s="16">
        <v>86.4</v>
      </c>
      <c r="D23" s="17">
        <v>7.5</v>
      </c>
      <c r="E23" s="18">
        <f t="shared" si="10"/>
        <v>0.08680555555555555</v>
      </c>
      <c r="F23" s="17">
        <v>527.6</v>
      </c>
      <c r="G23" s="20">
        <f t="shared" si="0"/>
        <v>6.106481481481481</v>
      </c>
      <c r="H23" s="21">
        <f t="shared" si="1"/>
        <v>70.34666666666666</v>
      </c>
      <c r="I23" s="17">
        <v>25</v>
      </c>
      <c r="J23" s="22">
        <f t="shared" si="2"/>
        <v>0.28935185185185186</v>
      </c>
      <c r="K23" s="17">
        <v>194.6</v>
      </c>
      <c r="L23" s="21">
        <f t="shared" si="3"/>
        <v>2.2523148148148144</v>
      </c>
      <c r="M23" s="23">
        <f t="shared" si="4"/>
        <v>0.8335860500379075</v>
      </c>
      <c r="N23" s="17">
        <v>439.8</v>
      </c>
      <c r="O23" s="21">
        <f t="shared" si="5"/>
        <v>5.090277777777778</v>
      </c>
      <c r="P23" s="23">
        <f t="shared" si="6"/>
        <v>17.592</v>
      </c>
      <c r="Q23" s="21">
        <f t="shared" si="7"/>
        <v>1.6</v>
      </c>
      <c r="R23" s="24">
        <v>56</v>
      </c>
      <c r="S23" s="24">
        <v>54</v>
      </c>
      <c r="T23" s="49">
        <v>35</v>
      </c>
      <c r="U23" s="50">
        <v>1</v>
      </c>
      <c r="V23" s="51">
        <v>8</v>
      </c>
      <c r="W23" s="28">
        <v>2047.2</v>
      </c>
      <c r="X23" s="29">
        <v>122.4</v>
      </c>
      <c r="Y23" s="29">
        <v>20.1</v>
      </c>
      <c r="Z23" s="29">
        <v>26.6</v>
      </c>
      <c r="AA23" s="30">
        <f t="shared" si="8"/>
        <v>1.4166666666666667</v>
      </c>
      <c r="AB23" s="30">
        <f t="shared" si="9"/>
        <v>23.694444444444443</v>
      </c>
    </row>
    <row r="24" spans="1:28" ht="15">
      <c r="A24" s="2">
        <v>12</v>
      </c>
      <c r="B24" s="2" t="s">
        <v>26</v>
      </c>
      <c r="C24" s="16">
        <v>35.7</v>
      </c>
      <c r="D24" s="17">
        <v>1.1</v>
      </c>
      <c r="E24" s="18">
        <f t="shared" si="10"/>
        <v>0.03081232492997199</v>
      </c>
      <c r="F24" s="17">
        <v>149.2</v>
      </c>
      <c r="G24" s="20">
        <f t="shared" si="0"/>
        <v>4.179271708683473</v>
      </c>
      <c r="H24" s="21">
        <f t="shared" si="1"/>
        <v>135.63636363636363</v>
      </c>
      <c r="I24" s="17">
        <v>6.6</v>
      </c>
      <c r="J24" s="22">
        <f t="shared" si="2"/>
        <v>0.18487394957983191</v>
      </c>
      <c r="K24" s="17">
        <v>74.2</v>
      </c>
      <c r="L24" s="21">
        <f t="shared" si="3"/>
        <v>2.0784313725490193</v>
      </c>
      <c r="M24" s="23">
        <f t="shared" si="4"/>
        <v>0.9959785522788204</v>
      </c>
      <c r="N24" s="17">
        <v>148.6</v>
      </c>
      <c r="O24" s="21">
        <f t="shared" si="5"/>
        <v>4.162464985994397</v>
      </c>
      <c r="P24" s="23">
        <f t="shared" si="6"/>
        <v>22.515151515151516</v>
      </c>
      <c r="Q24" s="21">
        <f t="shared" si="7"/>
        <v>2.1</v>
      </c>
      <c r="R24" s="24">
        <v>19</v>
      </c>
      <c r="S24" s="24">
        <v>17</v>
      </c>
      <c r="T24" s="49">
        <v>9</v>
      </c>
      <c r="U24" s="50">
        <v>0</v>
      </c>
      <c r="V24" s="51">
        <v>9</v>
      </c>
      <c r="W24" s="28">
        <v>991.5</v>
      </c>
      <c r="X24" s="29">
        <v>47.8</v>
      </c>
      <c r="Y24" s="29">
        <v>0</v>
      </c>
      <c r="Z24" s="29">
        <v>11.2</v>
      </c>
      <c r="AA24" s="30">
        <f t="shared" si="8"/>
        <v>1.3389355742296918</v>
      </c>
      <c r="AB24" s="30">
        <f t="shared" si="9"/>
        <v>27.773109243697476</v>
      </c>
    </row>
    <row r="25" spans="1:28" ht="15">
      <c r="A25" s="2">
        <v>13</v>
      </c>
      <c r="B25" s="2" t="s">
        <v>27</v>
      </c>
      <c r="C25" s="16">
        <v>81.3</v>
      </c>
      <c r="D25" s="17">
        <v>5.8</v>
      </c>
      <c r="E25" s="18">
        <f t="shared" si="10"/>
        <v>0.07134071340713408</v>
      </c>
      <c r="F25" s="17">
        <v>491.9</v>
      </c>
      <c r="G25" s="20">
        <f t="shared" si="0"/>
        <v>6.050430504305043</v>
      </c>
      <c r="H25" s="21">
        <f t="shared" si="1"/>
        <v>84.8103448275862</v>
      </c>
      <c r="I25" s="17">
        <v>27.8</v>
      </c>
      <c r="J25" s="22">
        <f t="shared" si="2"/>
        <v>0.3419434194341944</v>
      </c>
      <c r="K25" s="17">
        <v>193.3</v>
      </c>
      <c r="L25" s="21">
        <f t="shared" si="3"/>
        <v>2.377613776137762</v>
      </c>
      <c r="M25" s="23">
        <f t="shared" si="4"/>
        <v>0.8946940435047774</v>
      </c>
      <c r="N25" s="17">
        <v>440.1</v>
      </c>
      <c r="O25" s="21">
        <f t="shared" si="5"/>
        <v>5.413284132841329</v>
      </c>
      <c r="P25" s="23">
        <f t="shared" si="6"/>
        <v>15.83093525179856</v>
      </c>
      <c r="Q25" s="21">
        <f t="shared" si="7"/>
        <v>1.3779661016949152</v>
      </c>
      <c r="R25" s="24">
        <v>62</v>
      </c>
      <c r="S25" s="24">
        <v>59</v>
      </c>
      <c r="T25" s="49">
        <v>30</v>
      </c>
      <c r="U25" s="50">
        <v>0</v>
      </c>
      <c r="V25" s="51">
        <v>17</v>
      </c>
      <c r="W25" s="75">
        <v>2000</v>
      </c>
      <c r="X25" s="29">
        <v>178.4</v>
      </c>
      <c r="Y25" s="29">
        <v>3.6</v>
      </c>
      <c r="Z25" s="29">
        <v>71.8</v>
      </c>
      <c r="AA25" s="30">
        <f t="shared" si="8"/>
        <v>2.1943419434194342</v>
      </c>
      <c r="AB25" s="30">
        <f t="shared" si="9"/>
        <v>24.600246002460025</v>
      </c>
    </row>
    <row r="26" spans="1:28" ht="15">
      <c r="A26" s="2">
        <v>14</v>
      </c>
      <c r="B26" s="2" t="s">
        <v>28</v>
      </c>
      <c r="C26" s="16">
        <v>89.8</v>
      </c>
      <c r="D26" s="17">
        <v>8.1</v>
      </c>
      <c r="E26" s="18">
        <f t="shared" si="10"/>
        <v>0.09020044543429843</v>
      </c>
      <c r="F26" s="17">
        <v>389.4</v>
      </c>
      <c r="G26" s="20">
        <f t="shared" si="0"/>
        <v>4.33630289532294</v>
      </c>
      <c r="H26" s="21">
        <f t="shared" si="1"/>
        <v>48.074074074074076</v>
      </c>
      <c r="I26" s="17">
        <v>20.9</v>
      </c>
      <c r="J26" s="22">
        <f t="shared" si="2"/>
        <v>0.23273942093541203</v>
      </c>
      <c r="K26" s="17">
        <v>163.1</v>
      </c>
      <c r="L26" s="21">
        <f t="shared" si="3"/>
        <v>1.8162583518930957</v>
      </c>
      <c r="M26" s="23">
        <f t="shared" si="4"/>
        <v>0.8574730354391371</v>
      </c>
      <c r="N26" s="17">
        <v>333.9</v>
      </c>
      <c r="O26" s="21">
        <f t="shared" si="5"/>
        <v>3.71826280623608</v>
      </c>
      <c r="P26" s="23">
        <f t="shared" si="6"/>
        <v>15.976076555023923</v>
      </c>
      <c r="Q26" s="21">
        <f t="shared" si="7"/>
        <v>1.6863849765258216</v>
      </c>
      <c r="R26" s="24">
        <v>59</v>
      </c>
      <c r="S26" s="24">
        <v>53.25</v>
      </c>
      <c r="T26" s="49">
        <v>30</v>
      </c>
      <c r="U26" s="50">
        <v>0</v>
      </c>
      <c r="V26" s="51">
        <v>27</v>
      </c>
      <c r="W26" s="28">
        <v>2361.5</v>
      </c>
      <c r="X26" s="29">
        <v>391.4</v>
      </c>
      <c r="Y26" s="29">
        <v>69.6</v>
      </c>
      <c r="Z26" s="29">
        <v>52.2</v>
      </c>
      <c r="AA26" s="30">
        <f t="shared" si="8"/>
        <v>4.358574610244989</v>
      </c>
      <c r="AB26" s="30">
        <f t="shared" si="9"/>
        <v>26.297327394209354</v>
      </c>
    </row>
    <row r="27" spans="1:28" ht="15">
      <c r="A27" s="2">
        <v>15</v>
      </c>
      <c r="B27" s="2" t="s">
        <v>29</v>
      </c>
      <c r="C27" s="16">
        <v>85</v>
      </c>
      <c r="D27" s="17">
        <v>15.4</v>
      </c>
      <c r="E27" s="18">
        <f t="shared" si="10"/>
        <v>0.1811764705882353</v>
      </c>
      <c r="F27" s="17">
        <v>455.1</v>
      </c>
      <c r="G27" s="20">
        <f t="shared" si="0"/>
        <v>5.354117647058824</v>
      </c>
      <c r="H27" s="21">
        <f t="shared" si="1"/>
        <v>29.551948051948052</v>
      </c>
      <c r="I27" s="17">
        <v>25.2</v>
      </c>
      <c r="J27" s="22">
        <f t="shared" si="2"/>
        <v>0.2964705882352941</v>
      </c>
      <c r="K27" s="17">
        <v>174.1</v>
      </c>
      <c r="L27" s="21">
        <f t="shared" si="3"/>
        <v>2.048235294117647</v>
      </c>
      <c r="M27" s="23">
        <f t="shared" si="4"/>
        <v>0.8143265216435949</v>
      </c>
      <c r="N27" s="17">
        <v>370.6</v>
      </c>
      <c r="O27" s="21">
        <f t="shared" si="5"/>
        <v>4.36</v>
      </c>
      <c r="P27" s="23">
        <f t="shared" si="6"/>
        <v>14.706349206349207</v>
      </c>
      <c r="Q27" s="21">
        <f t="shared" si="7"/>
        <v>1.4285714285714286</v>
      </c>
      <c r="R27" s="24">
        <v>68</v>
      </c>
      <c r="S27" s="24">
        <v>59.5</v>
      </c>
      <c r="T27" s="49">
        <v>23</v>
      </c>
      <c r="U27" s="50">
        <v>0</v>
      </c>
      <c r="V27" s="51">
        <v>10</v>
      </c>
      <c r="W27" s="28">
        <v>1917.9</v>
      </c>
      <c r="X27" s="29">
        <v>160.3</v>
      </c>
      <c r="Y27" s="29">
        <v>2.7</v>
      </c>
      <c r="Z27" s="29">
        <v>58.4</v>
      </c>
      <c r="AA27" s="30">
        <f t="shared" si="8"/>
        <v>1.8858823529411766</v>
      </c>
      <c r="AB27" s="30">
        <f t="shared" si="9"/>
        <v>22.56352941176471</v>
      </c>
    </row>
    <row r="28" spans="1:28" ht="15">
      <c r="A28" s="2">
        <v>16</v>
      </c>
      <c r="B28" s="2" t="s">
        <v>30</v>
      </c>
      <c r="C28" s="16">
        <v>60.6</v>
      </c>
      <c r="D28" s="17">
        <v>4.3</v>
      </c>
      <c r="E28" s="18">
        <f t="shared" si="10"/>
        <v>0.07095709570957096</v>
      </c>
      <c r="F28" s="17">
        <v>426.9</v>
      </c>
      <c r="G28" s="20">
        <f t="shared" si="0"/>
        <v>7.044554455445544</v>
      </c>
      <c r="H28" s="21">
        <f t="shared" si="1"/>
        <v>99.27906976744185</v>
      </c>
      <c r="I28" s="17">
        <v>14.7</v>
      </c>
      <c r="J28" s="22">
        <f t="shared" si="2"/>
        <v>0.24257425742574257</v>
      </c>
      <c r="K28" s="17">
        <v>98</v>
      </c>
      <c r="L28" s="21">
        <f t="shared" si="3"/>
        <v>1.6171617161716172</v>
      </c>
      <c r="M28" s="23">
        <f t="shared" si="4"/>
        <v>0.5092527524010307</v>
      </c>
      <c r="N28" s="17">
        <v>217.4</v>
      </c>
      <c r="O28" s="21">
        <f t="shared" si="5"/>
        <v>3.5874587458745877</v>
      </c>
      <c r="P28" s="23">
        <f t="shared" si="6"/>
        <v>14.789115646258505</v>
      </c>
      <c r="Q28" s="21">
        <f t="shared" si="7"/>
        <v>1.3541899441340783</v>
      </c>
      <c r="R28" s="24">
        <v>52</v>
      </c>
      <c r="S28" s="24">
        <v>44.75</v>
      </c>
      <c r="T28" s="49">
        <v>33</v>
      </c>
      <c r="U28" s="50">
        <v>0</v>
      </c>
      <c r="V28" s="51">
        <v>20</v>
      </c>
      <c r="W28" s="28">
        <v>1748.1</v>
      </c>
      <c r="X28" s="29">
        <v>130.7</v>
      </c>
      <c r="Y28" s="29">
        <v>24</v>
      </c>
      <c r="Z28" s="29">
        <v>124.6</v>
      </c>
      <c r="AA28" s="30">
        <f t="shared" si="8"/>
        <v>2.1567656765676566</v>
      </c>
      <c r="AB28" s="30">
        <f t="shared" si="9"/>
        <v>28.846534653465344</v>
      </c>
    </row>
    <row r="29" spans="1:28" ht="15">
      <c r="A29" s="2">
        <v>17</v>
      </c>
      <c r="B29" s="2" t="s">
        <v>31</v>
      </c>
      <c r="C29" s="16">
        <v>119.4</v>
      </c>
      <c r="D29" s="17">
        <v>20.4</v>
      </c>
      <c r="E29" s="18">
        <f t="shared" si="10"/>
        <v>0.1708542713567839</v>
      </c>
      <c r="F29" s="17">
        <v>536.8</v>
      </c>
      <c r="G29" s="20">
        <f t="shared" si="0"/>
        <v>4.4958123953098825</v>
      </c>
      <c r="H29" s="21">
        <f t="shared" si="1"/>
        <v>26.313725490196077</v>
      </c>
      <c r="I29" s="17">
        <v>23.3</v>
      </c>
      <c r="J29" s="22">
        <f t="shared" si="2"/>
        <v>0.19514237855946398</v>
      </c>
      <c r="K29" s="17">
        <v>241.6</v>
      </c>
      <c r="L29" s="21">
        <f t="shared" si="3"/>
        <v>2.0234505862646563</v>
      </c>
      <c r="M29" s="23">
        <f t="shared" si="4"/>
        <v>0.5741430700447094</v>
      </c>
      <c r="N29" s="17">
        <v>308.2</v>
      </c>
      <c r="O29" s="21">
        <f t="shared" si="5"/>
        <v>2.5812395309882743</v>
      </c>
      <c r="P29" s="23">
        <f t="shared" si="6"/>
        <v>13.227467811158798</v>
      </c>
      <c r="Q29" s="21">
        <f t="shared" si="7"/>
        <v>1.7558823529411764</v>
      </c>
      <c r="R29" s="24">
        <v>73</v>
      </c>
      <c r="S29" s="24">
        <v>68</v>
      </c>
      <c r="T29" s="49">
        <v>37</v>
      </c>
      <c r="U29" s="50">
        <v>0</v>
      </c>
      <c r="V29" s="51">
        <v>20</v>
      </c>
      <c r="W29" s="28">
        <v>2684.9</v>
      </c>
      <c r="X29" s="29">
        <v>245.5</v>
      </c>
      <c r="Y29" s="29">
        <v>17.1</v>
      </c>
      <c r="Z29" s="29">
        <v>20.5</v>
      </c>
      <c r="AA29" s="30">
        <f t="shared" si="8"/>
        <v>2.0561139028475712</v>
      </c>
      <c r="AB29" s="30">
        <f t="shared" si="9"/>
        <v>22.486599664991626</v>
      </c>
    </row>
    <row r="30" spans="1:28" ht="15">
      <c r="A30" s="2">
        <v>18</v>
      </c>
      <c r="B30" s="2" t="s">
        <v>32</v>
      </c>
      <c r="C30" s="16">
        <v>97.7</v>
      </c>
      <c r="D30" s="17">
        <v>7.7</v>
      </c>
      <c r="E30" s="18">
        <f t="shared" si="10"/>
        <v>0.07881269191402251</v>
      </c>
      <c r="F30" s="17">
        <v>365.1</v>
      </c>
      <c r="G30" s="20">
        <f t="shared" si="0"/>
        <v>3.7369498464687823</v>
      </c>
      <c r="H30" s="21">
        <f t="shared" si="1"/>
        <v>47.41558441558442</v>
      </c>
      <c r="I30" s="17">
        <v>19.6</v>
      </c>
      <c r="J30" s="22">
        <f t="shared" si="2"/>
        <v>0.20061412487205732</v>
      </c>
      <c r="K30" s="17">
        <v>175.9</v>
      </c>
      <c r="L30" s="21">
        <f t="shared" si="3"/>
        <v>1.8004094165813715</v>
      </c>
      <c r="M30" s="23">
        <f t="shared" si="4"/>
        <v>1.1435223226513282</v>
      </c>
      <c r="N30" s="17">
        <v>417.5</v>
      </c>
      <c r="O30" s="21">
        <f t="shared" si="5"/>
        <v>4.273285568065506</v>
      </c>
      <c r="P30" s="23">
        <f t="shared" si="6"/>
        <v>21.301020408163264</v>
      </c>
      <c r="Q30" s="21">
        <f t="shared" si="7"/>
        <v>2.147252747252747</v>
      </c>
      <c r="R30" s="24">
        <v>48</v>
      </c>
      <c r="S30" s="24">
        <v>45.5</v>
      </c>
      <c r="T30" s="49">
        <v>23</v>
      </c>
      <c r="U30" s="50">
        <v>1</v>
      </c>
      <c r="V30" s="51">
        <v>37</v>
      </c>
      <c r="W30" s="28">
        <v>2716.9</v>
      </c>
      <c r="X30" s="29">
        <v>317.6</v>
      </c>
      <c r="Y30" s="29">
        <v>31.7</v>
      </c>
      <c r="Z30" s="29">
        <v>360.3</v>
      </c>
      <c r="AA30" s="30">
        <f t="shared" si="8"/>
        <v>3.250767656090072</v>
      </c>
      <c r="AB30" s="30">
        <f t="shared" si="9"/>
        <v>27.808597748208804</v>
      </c>
    </row>
    <row r="31" spans="1:28" ht="15">
      <c r="A31" s="2">
        <v>19</v>
      </c>
      <c r="B31" s="2" t="s">
        <v>33</v>
      </c>
      <c r="C31" s="16">
        <v>51.7</v>
      </c>
      <c r="D31" s="17">
        <v>9.8</v>
      </c>
      <c r="E31" s="18">
        <f t="shared" si="10"/>
        <v>0.1895551257253385</v>
      </c>
      <c r="F31" s="42">
        <v>288.7</v>
      </c>
      <c r="G31" s="20">
        <f t="shared" si="0"/>
        <v>5.584139264990328</v>
      </c>
      <c r="H31" s="21">
        <f t="shared" si="1"/>
        <v>29.459183673469383</v>
      </c>
      <c r="I31" s="17">
        <v>17.1</v>
      </c>
      <c r="J31" s="22">
        <f t="shared" si="2"/>
        <v>0.3307543520309478</v>
      </c>
      <c r="K31" s="17">
        <v>165.2</v>
      </c>
      <c r="L31" s="21">
        <f t="shared" si="3"/>
        <v>3.195357833655706</v>
      </c>
      <c r="M31" s="23">
        <f t="shared" si="4"/>
        <v>0.9310703152060964</v>
      </c>
      <c r="N31" s="17">
        <v>268.8</v>
      </c>
      <c r="O31" s="21">
        <f t="shared" si="5"/>
        <v>5.199226305609284</v>
      </c>
      <c r="P31" s="23">
        <f t="shared" si="6"/>
        <v>15.719298245614034</v>
      </c>
      <c r="Q31" s="21">
        <f t="shared" si="7"/>
        <v>1.5666666666666667</v>
      </c>
      <c r="R31" s="24">
        <v>43</v>
      </c>
      <c r="S31" s="24">
        <v>33</v>
      </c>
      <c r="T31" s="49">
        <v>16</v>
      </c>
      <c r="U31" s="50">
        <v>0</v>
      </c>
      <c r="V31" s="51">
        <v>1</v>
      </c>
      <c r="W31" s="43">
        <v>3567.2</v>
      </c>
      <c r="X31" s="44">
        <v>219.5</v>
      </c>
      <c r="Y31" s="44">
        <v>13.6</v>
      </c>
      <c r="Z31" s="44">
        <v>21.8</v>
      </c>
      <c r="AA31" s="30">
        <f t="shared" si="8"/>
        <v>4.245647969052224</v>
      </c>
      <c r="AB31" s="30">
        <f t="shared" si="9"/>
        <v>68.99806576402321</v>
      </c>
    </row>
    <row r="32" spans="1:28" ht="15">
      <c r="A32" s="2">
        <v>20</v>
      </c>
      <c r="B32" s="2" t="s">
        <v>34</v>
      </c>
      <c r="C32" s="16">
        <v>64.9</v>
      </c>
      <c r="D32" s="17">
        <v>12</v>
      </c>
      <c r="E32" s="18">
        <f t="shared" si="10"/>
        <v>0.18489984591679506</v>
      </c>
      <c r="F32" s="17">
        <v>249.1</v>
      </c>
      <c r="G32" s="20">
        <f t="shared" si="0"/>
        <v>3.838212634822804</v>
      </c>
      <c r="H32" s="21">
        <f t="shared" si="1"/>
        <v>20.758333333333333</v>
      </c>
      <c r="I32" s="17">
        <v>19.8</v>
      </c>
      <c r="J32" s="22">
        <f t="shared" si="2"/>
        <v>0.30508474576271183</v>
      </c>
      <c r="K32" s="17">
        <v>197.2</v>
      </c>
      <c r="L32" s="21">
        <f t="shared" si="3"/>
        <v>3.038520801232665</v>
      </c>
      <c r="M32" s="23">
        <f t="shared" si="4"/>
        <v>1.4961862705740667</v>
      </c>
      <c r="N32" s="17">
        <v>372.7</v>
      </c>
      <c r="O32" s="21">
        <f t="shared" si="5"/>
        <v>5.742681047765793</v>
      </c>
      <c r="P32" s="23">
        <f t="shared" si="6"/>
        <v>18.82323232323232</v>
      </c>
      <c r="Q32" s="21">
        <f t="shared" si="7"/>
        <v>1.4032432432432433</v>
      </c>
      <c r="R32" s="24">
        <v>50</v>
      </c>
      <c r="S32" s="24">
        <v>46.25</v>
      </c>
      <c r="T32" s="49">
        <v>13</v>
      </c>
      <c r="U32" s="50">
        <v>0</v>
      </c>
      <c r="V32" s="51">
        <v>5</v>
      </c>
      <c r="W32" s="28">
        <v>1678.7</v>
      </c>
      <c r="X32" s="29">
        <v>190.1</v>
      </c>
      <c r="Y32" s="29">
        <v>19.2</v>
      </c>
      <c r="Z32" s="29">
        <v>43.4</v>
      </c>
      <c r="AA32" s="30">
        <f t="shared" si="8"/>
        <v>2.929121725731895</v>
      </c>
      <c r="AB32" s="30">
        <f t="shared" si="9"/>
        <v>25.86594761171032</v>
      </c>
    </row>
    <row r="33" spans="1:28" ht="15">
      <c r="A33" s="2">
        <v>21</v>
      </c>
      <c r="B33" s="2" t="s">
        <v>35</v>
      </c>
      <c r="C33" s="45">
        <v>56.5</v>
      </c>
      <c r="D33" s="17">
        <v>2.9</v>
      </c>
      <c r="E33" s="18">
        <f>D33/C45</f>
        <v>0.01864951768488746</v>
      </c>
      <c r="F33" s="17">
        <v>373.8</v>
      </c>
      <c r="G33" s="20">
        <f>F33/C45</f>
        <v>2.4038585209003216</v>
      </c>
      <c r="H33" s="21">
        <f t="shared" si="1"/>
        <v>128.89655172413794</v>
      </c>
      <c r="I33" s="17">
        <v>14.6</v>
      </c>
      <c r="J33" s="22">
        <f>I33*100%/C45</f>
        <v>0.09389067524115756</v>
      </c>
      <c r="K33" s="17">
        <v>134.7</v>
      </c>
      <c r="L33" s="21">
        <f>K33/C45</f>
        <v>0.8662379421221864</v>
      </c>
      <c r="M33" s="23">
        <f t="shared" si="4"/>
        <v>0.7207062600321027</v>
      </c>
      <c r="N33" s="17">
        <v>269.4</v>
      </c>
      <c r="O33" s="21">
        <f>N33/C45</f>
        <v>1.7324758842443728</v>
      </c>
      <c r="P33" s="23">
        <f t="shared" si="6"/>
        <v>18.452054794520546</v>
      </c>
      <c r="Q33" s="21">
        <f>C45/S33</f>
        <v>3.8395061728395063</v>
      </c>
      <c r="R33" s="24">
        <v>43</v>
      </c>
      <c r="S33" s="24">
        <v>40.5</v>
      </c>
      <c r="T33" s="49">
        <v>24</v>
      </c>
      <c r="U33" s="50">
        <v>0</v>
      </c>
      <c r="V33" s="51">
        <v>11</v>
      </c>
      <c r="W33" s="46">
        <v>1483.3</v>
      </c>
      <c r="X33" s="46">
        <v>57.7</v>
      </c>
      <c r="Y33" s="46">
        <v>7.3</v>
      </c>
      <c r="Z33" s="46">
        <v>58.5</v>
      </c>
      <c r="AA33" s="30">
        <f t="shared" si="8"/>
        <v>1.0212389380530973</v>
      </c>
      <c r="AB33" s="30">
        <f t="shared" si="9"/>
        <v>26.253097345132744</v>
      </c>
    </row>
    <row r="34" spans="1:28" ht="15">
      <c r="A34" s="2">
        <v>22</v>
      </c>
      <c r="B34" s="2" t="s">
        <v>36</v>
      </c>
      <c r="C34" s="16">
        <v>116.3</v>
      </c>
      <c r="D34" s="17">
        <v>12.9</v>
      </c>
      <c r="E34" s="18">
        <f t="shared" si="10"/>
        <v>0.11092003439380912</v>
      </c>
      <c r="F34" s="17">
        <v>529.7</v>
      </c>
      <c r="G34" s="20">
        <f t="shared" si="0"/>
        <v>4.554600171969046</v>
      </c>
      <c r="H34" s="21">
        <f t="shared" si="1"/>
        <v>41.06201550387597</v>
      </c>
      <c r="I34" s="17">
        <v>28.6</v>
      </c>
      <c r="J34" s="22">
        <f t="shared" si="2"/>
        <v>0.24591573516766985</v>
      </c>
      <c r="K34" s="17">
        <v>311.6</v>
      </c>
      <c r="L34" s="21">
        <f t="shared" si="3"/>
        <v>2.679277730008599</v>
      </c>
      <c r="M34" s="23">
        <f t="shared" si="4"/>
        <v>0.9018312252218236</v>
      </c>
      <c r="N34" s="17">
        <v>477.7</v>
      </c>
      <c r="O34" s="21">
        <f t="shared" si="5"/>
        <v>4.107480653482373</v>
      </c>
      <c r="P34" s="23">
        <f t="shared" si="6"/>
        <v>16.7027972027972</v>
      </c>
      <c r="Q34" s="21">
        <f t="shared" si="7"/>
        <v>1.5610738255033556</v>
      </c>
      <c r="R34" s="24">
        <v>85</v>
      </c>
      <c r="S34" s="24">
        <v>74.5</v>
      </c>
      <c r="T34" s="49">
        <v>30</v>
      </c>
      <c r="U34" s="50">
        <v>1</v>
      </c>
      <c r="V34" s="51">
        <v>14</v>
      </c>
      <c r="W34" s="28">
        <v>3958.7</v>
      </c>
      <c r="X34" s="29">
        <v>217.8</v>
      </c>
      <c r="Y34" s="29">
        <v>355.4</v>
      </c>
      <c r="Z34" s="29">
        <v>1120.8</v>
      </c>
      <c r="AA34" s="30">
        <f t="shared" si="8"/>
        <v>1.8727429062768703</v>
      </c>
      <c r="AB34" s="30">
        <f t="shared" si="9"/>
        <v>34.03869303525365</v>
      </c>
    </row>
    <row r="35" spans="1:28" ht="15">
      <c r="A35" s="2">
        <v>23</v>
      </c>
      <c r="B35" s="2" t="s">
        <v>64</v>
      </c>
      <c r="C35" s="16">
        <v>66</v>
      </c>
      <c r="D35" s="17">
        <v>3.6</v>
      </c>
      <c r="E35" s="18">
        <f t="shared" si="10"/>
        <v>0.05454545454545455</v>
      </c>
      <c r="F35" s="17">
        <v>306.9</v>
      </c>
      <c r="G35" s="20">
        <f t="shared" si="0"/>
        <v>4.6499999999999995</v>
      </c>
      <c r="H35" s="21">
        <f t="shared" si="1"/>
        <v>85.24999999999999</v>
      </c>
      <c r="I35" s="17">
        <v>17.7</v>
      </c>
      <c r="J35" s="22">
        <f t="shared" si="2"/>
        <v>0.2681818181818182</v>
      </c>
      <c r="K35" s="47">
        <v>121.5</v>
      </c>
      <c r="L35" s="21">
        <f t="shared" si="3"/>
        <v>1.8409090909090908</v>
      </c>
      <c r="M35" s="23">
        <f t="shared" si="4"/>
        <v>0.7478005865102639</v>
      </c>
      <c r="N35" s="47">
        <v>229.5</v>
      </c>
      <c r="O35" s="21">
        <f t="shared" si="5"/>
        <v>3.477272727272727</v>
      </c>
      <c r="P35" s="23">
        <f t="shared" si="6"/>
        <v>12.966101694915254</v>
      </c>
      <c r="Q35" s="21">
        <f t="shared" si="7"/>
        <v>1.4666666666666666</v>
      </c>
      <c r="R35" s="48">
        <v>47</v>
      </c>
      <c r="S35" s="48">
        <v>45</v>
      </c>
      <c r="T35" s="49">
        <v>22</v>
      </c>
      <c r="U35" s="50">
        <v>0</v>
      </c>
      <c r="V35" s="51">
        <v>10</v>
      </c>
      <c r="W35" s="28">
        <v>1868.8</v>
      </c>
      <c r="X35" s="29">
        <v>178.2</v>
      </c>
      <c r="Y35" s="29">
        <v>7.4</v>
      </c>
      <c r="Z35" s="29">
        <v>46.5</v>
      </c>
      <c r="AA35" s="30">
        <f t="shared" si="8"/>
        <v>2.6999999999999997</v>
      </c>
      <c r="AB35" s="30">
        <f t="shared" si="9"/>
        <v>28.315151515151513</v>
      </c>
    </row>
    <row r="36" spans="1:28" ht="15">
      <c r="A36" s="2">
        <v>24</v>
      </c>
      <c r="B36" s="2" t="s">
        <v>37</v>
      </c>
      <c r="C36" s="16">
        <v>49.9</v>
      </c>
      <c r="D36" s="17">
        <v>7</v>
      </c>
      <c r="E36" s="18">
        <f t="shared" si="10"/>
        <v>0.1402805611222445</v>
      </c>
      <c r="F36" s="17">
        <v>374.6</v>
      </c>
      <c r="G36" s="20">
        <f t="shared" si="0"/>
        <v>7.507014028056113</v>
      </c>
      <c r="H36" s="21">
        <f t="shared" si="1"/>
        <v>53.51428571428572</v>
      </c>
      <c r="I36" s="47">
        <v>19.1</v>
      </c>
      <c r="J36" s="22">
        <f t="shared" si="2"/>
        <v>0.3827655310621243</v>
      </c>
      <c r="K36" s="17">
        <v>114.5</v>
      </c>
      <c r="L36" s="21">
        <f t="shared" si="3"/>
        <v>2.2945891783567136</v>
      </c>
      <c r="M36" s="23">
        <f t="shared" si="4"/>
        <v>0.7295782167645488</v>
      </c>
      <c r="N36" s="17">
        <v>273.3</v>
      </c>
      <c r="O36" s="21">
        <f t="shared" si="5"/>
        <v>5.4769539078156315</v>
      </c>
      <c r="P36" s="23">
        <f t="shared" si="6"/>
        <v>14.30890052356021</v>
      </c>
      <c r="Q36" s="21">
        <f t="shared" si="7"/>
        <v>0.9784313725490196</v>
      </c>
      <c r="R36" s="24">
        <v>58</v>
      </c>
      <c r="S36" s="24">
        <v>51</v>
      </c>
      <c r="T36" s="49">
        <v>14</v>
      </c>
      <c r="U36" s="50">
        <v>0</v>
      </c>
      <c r="V36" s="51">
        <v>15</v>
      </c>
      <c r="W36" s="28">
        <v>15909</v>
      </c>
      <c r="X36" s="29">
        <v>134.8</v>
      </c>
      <c r="Y36" s="29">
        <v>23.4</v>
      </c>
      <c r="Z36" s="29">
        <v>168.8</v>
      </c>
      <c r="AA36" s="30">
        <f t="shared" si="8"/>
        <v>2.701402805611223</v>
      </c>
      <c r="AB36" s="30">
        <f t="shared" si="9"/>
        <v>318.8176352705411</v>
      </c>
    </row>
    <row r="37" spans="1:28" ht="15">
      <c r="A37" s="2">
        <v>26</v>
      </c>
      <c r="B37" s="2" t="s">
        <v>38</v>
      </c>
      <c r="C37" s="16">
        <v>86.7</v>
      </c>
      <c r="D37" s="17">
        <v>6</v>
      </c>
      <c r="E37" s="18">
        <f t="shared" si="10"/>
        <v>0.06920415224913494</v>
      </c>
      <c r="F37" s="17">
        <v>329.2</v>
      </c>
      <c r="G37" s="20">
        <f t="shared" si="0"/>
        <v>3.797001153402537</v>
      </c>
      <c r="H37" s="21">
        <f t="shared" si="1"/>
        <v>54.86666666666667</v>
      </c>
      <c r="I37" s="17">
        <v>30.6</v>
      </c>
      <c r="J37" s="22">
        <f t="shared" si="2"/>
        <v>0.35294117647058826</v>
      </c>
      <c r="K37" s="17">
        <v>235.9</v>
      </c>
      <c r="L37" s="21">
        <f t="shared" si="3"/>
        <v>2.720876585928489</v>
      </c>
      <c r="M37" s="23">
        <f t="shared" si="4"/>
        <v>1.2308626974483596</v>
      </c>
      <c r="N37" s="17">
        <v>405.2</v>
      </c>
      <c r="O37" s="21">
        <f t="shared" si="5"/>
        <v>4.67358708189158</v>
      </c>
      <c r="P37" s="23">
        <f t="shared" si="6"/>
        <v>13.241830065359476</v>
      </c>
      <c r="Q37" s="21">
        <f t="shared" si="7"/>
        <v>1.6055555555555556</v>
      </c>
      <c r="R37" s="24">
        <v>58</v>
      </c>
      <c r="S37" s="24">
        <v>54</v>
      </c>
      <c r="T37" s="49">
        <v>42</v>
      </c>
      <c r="U37" s="50">
        <v>2</v>
      </c>
      <c r="V37" s="51">
        <v>23</v>
      </c>
      <c r="W37" s="28">
        <v>2423.3</v>
      </c>
      <c r="X37" s="29">
        <v>149</v>
      </c>
      <c r="Y37" s="29">
        <v>16.6</v>
      </c>
      <c r="Z37" s="29">
        <v>79.7</v>
      </c>
      <c r="AA37" s="30">
        <f t="shared" si="8"/>
        <v>1.7185697808535179</v>
      </c>
      <c r="AB37" s="30">
        <f t="shared" si="9"/>
        <v>27.95040369088812</v>
      </c>
    </row>
    <row r="38" spans="1:28" ht="15">
      <c r="A38" s="2">
        <v>27</v>
      </c>
      <c r="B38" s="2" t="s">
        <v>39</v>
      </c>
      <c r="C38" s="16">
        <v>101.3</v>
      </c>
      <c r="D38" s="17">
        <v>13.1</v>
      </c>
      <c r="E38" s="18">
        <f t="shared" si="10"/>
        <v>0.12931885488647582</v>
      </c>
      <c r="F38" s="17">
        <v>425.6</v>
      </c>
      <c r="G38" s="20">
        <f t="shared" si="0"/>
        <v>4.2013820335636725</v>
      </c>
      <c r="H38" s="21">
        <f t="shared" si="1"/>
        <v>32.48854961832061</v>
      </c>
      <c r="I38" s="17">
        <v>29.9</v>
      </c>
      <c r="J38" s="22">
        <f t="shared" si="2"/>
        <v>0.29516288252714706</v>
      </c>
      <c r="K38" s="17">
        <v>165.8</v>
      </c>
      <c r="L38" s="21">
        <f t="shared" si="3"/>
        <v>1.6367226061204345</v>
      </c>
      <c r="M38" s="23">
        <f t="shared" si="4"/>
        <v>0.8961466165413533</v>
      </c>
      <c r="N38" s="17">
        <v>381.4</v>
      </c>
      <c r="O38" s="21">
        <f t="shared" si="5"/>
        <v>3.7650542941757155</v>
      </c>
      <c r="P38" s="23">
        <f t="shared" si="6"/>
        <v>12.755852842809364</v>
      </c>
      <c r="Q38" s="21">
        <f t="shared" si="7"/>
        <v>1.4368794326241134</v>
      </c>
      <c r="R38" s="24">
        <v>79</v>
      </c>
      <c r="S38" s="24">
        <v>70.5</v>
      </c>
      <c r="T38" s="49">
        <v>29</v>
      </c>
      <c r="U38" s="50">
        <v>1</v>
      </c>
      <c r="V38" s="51">
        <v>16</v>
      </c>
      <c r="W38" s="28">
        <v>2768.2</v>
      </c>
      <c r="X38" s="29">
        <v>181.8</v>
      </c>
      <c r="Y38" s="29">
        <v>0</v>
      </c>
      <c r="Z38" s="29">
        <v>118.4</v>
      </c>
      <c r="AA38" s="30">
        <f t="shared" si="8"/>
        <v>1.79466929911155</v>
      </c>
      <c r="AB38" s="30">
        <f t="shared" si="9"/>
        <v>27.326752221125368</v>
      </c>
    </row>
    <row r="39" spans="1:28" ht="15">
      <c r="A39" s="2">
        <v>28</v>
      </c>
      <c r="B39" s="2" t="s">
        <v>40</v>
      </c>
      <c r="C39" s="16">
        <v>91.3</v>
      </c>
      <c r="D39" s="17">
        <v>14.6</v>
      </c>
      <c r="E39" s="18">
        <f t="shared" si="10"/>
        <v>0.15991237677984665</v>
      </c>
      <c r="F39" s="17">
        <v>322.4</v>
      </c>
      <c r="G39" s="20">
        <f t="shared" si="0"/>
        <v>3.5312157721796273</v>
      </c>
      <c r="H39" s="21">
        <f t="shared" si="1"/>
        <v>22.082191780821915</v>
      </c>
      <c r="I39" s="17">
        <v>15.3</v>
      </c>
      <c r="J39" s="22">
        <f t="shared" si="2"/>
        <v>0.16757940854326397</v>
      </c>
      <c r="K39" s="17">
        <v>158.2</v>
      </c>
      <c r="L39" s="21">
        <f t="shared" si="3"/>
        <v>1.732749178532311</v>
      </c>
      <c r="M39" s="23">
        <f t="shared" si="4"/>
        <v>1.1442307692307692</v>
      </c>
      <c r="N39" s="17">
        <v>368.9</v>
      </c>
      <c r="O39" s="21">
        <f t="shared" si="5"/>
        <v>4.04052573932092</v>
      </c>
      <c r="P39" s="23">
        <f t="shared" si="6"/>
        <v>24.111111111111107</v>
      </c>
      <c r="Q39" s="21">
        <f t="shared" si="7"/>
        <v>1.7990147783251231</v>
      </c>
      <c r="R39" s="24">
        <v>55</v>
      </c>
      <c r="S39" s="24">
        <v>50.75</v>
      </c>
      <c r="T39" s="49">
        <v>17</v>
      </c>
      <c r="U39" s="50">
        <v>1</v>
      </c>
      <c r="V39" s="51">
        <v>17</v>
      </c>
      <c r="W39" s="28">
        <v>2426.8</v>
      </c>
      <c r="X39" s="29">
        <v>220.3</v>
      </c>
      <c r="Y39" s="29">
        <v>33.7</v>
      </c>
      <c r="Z39" s="29">
        <v>45.1</v>
      </c>
      <c r="AA39" s="30">
        <f t="shared" si="8"/>
        <v>2.412924424972618</v>
      </c>
      <c r="AB39" s="30">
        <f t="shared" si="9"/>
        <v>26.580503833515884</v>
      </c>
    </row>
    <row r="40" spans="1:28" ht="15">
      <c r="A40" s="2">
        <v>29</v>
      </c>
      <c r="B40" s="2" t="s">
        <v>41</v>
      </c>
      <c r="C40" s="16">
        <v>42.2</v>
      </c>
      <c r="D40" s="17">
        <v>5.3</v>
      </c>
      <c r="E40" s="18">
        <f t="shared" si="10"/>
        <v>0.12559241706161137</v>
      </c>
      <c r="F40" s="17">
        <v>279.6</v>
      </c>
      <c r="G40" s="20">
        <f t="shared" si="0"/>
        <v>6.625592417061611</v>
      </c>
      <c r="H40" s="21">
        <f t="shared" si="1"/>
        <v>52.754716981132084</v>
      </c>
      <c r="I40" s="17">
        <v>13.3</v>
      </c>
      <c r="J40" s="22">
        <f t="shared" si="2"/>
        <v>0.31516587677725116</v>
      </c>
      <c r="K40" s="17">
        <v>138.7</v>
      </c>
      <c r="L40" s="21">
        <f t="shared" si="3"/>
        <v>3.2867298578199047</v>
      </c>
      <c r="M40" s="23">
        <f t="shared" si="4"/>
        <v>1.0100143061516451</v>
      </c>
      <c r="N40" s="17">
        <v>282.4</v>
      </c>
      <c r="O40" s="21">
        <f t="shared" si="5"/>
        <v>6.691943127962085</v>
      </c>
      <c r="P40" s="23">
        <f t="shared" si="6"/>
        <v>21.233082706766915</v>
      </c>
      <c r="Q40" s="21">
        <f t="shared" si="7"/>
        <v>1.2787878787878788</v>
      </c>
      <c r="R40" s="24">
        <v>34</v>
      </c>
      <c r="S40" s="24">
        <v>33</v>
      </c>
      <c r="T40" s="49">
        <v>28</v>
      </c>
      <c r="U40" s="50">
        <v>0</v>
      </c>
      <c r="V40" s="51">
        <v>18</v>
      </c>
      <c r="W40" s="28">
        <v>1374.1</v>
      </c>
      <c r="X40" s="29">
        <v>90.1</v>
      </c>
      <c r="Y40" s="29">
        <v>1.5</v>
      </c>
      <c r="Z40" s="29">
        <v>45.3</v>
      </c>
      <c r="AA40" s="30">
        <f t="shared" si="8"/>
        <v>2.135071090047393</v>
      </c>
      <c r="AB40" s="30">
        <f t="shared" si="9"/>
        <v>32.561611374407576</v>
      </c>
    </row>
    <row r="41" spans="1:28" ht="15">
      <c r="A41" s="2">
        <v>30</v>
      </c>
      <c r="B41" s="2" t="s">
        <v>42</v>
      </c>
      <c r="C41" s="16">
        <v>70.6</v>
      </c>
      <c r="D41" s="17">
        <v>5.1</v>
      </c>
      <c r="E41" s="18">
        <f t="shared" si="10"/>
        <v>0.07223796033994334</v>
      </c>
      <c r="F41" s="17">
        <v>336.6</v>
      </c>
      <c r="G41" s="20">
        <f t="shared" si="0"/>
        <v>4.767705382436262</v>
      </c>
      <c r="H41" s="21">
        <f t="shared" si="1"/>
        <v>66.00000000000001</v>
      </c>
      <c r="I41" s="17">
        <v>15.1</v>
      </c>
      <c r="J41" s="22">
        <f t="shared" si="2"/>
        <v>0.21388101983002833</v>
      </c>
      <c r="K41" s="17">
        <v>180.7</v>
      </c>
      <c r="L41" s="21">
        <f t="shared" si="3"/>
        <v>2.5594900849858355</v>
      </c>
      <c r="M41" s="23">
        <f t="shared" si="4"/>
        <v>0.91592394533571</v>
      </c>
      <c r="N41" s="17">
        <v>308.3</v>
      </c>
      <c r="O41" s="21">
        <f t="shared" si="5"/>
        <v>4.3668555240793205</v>
      </c>
      <c r="P41" s="23">
        <f t="shared" si="6"/>
        <v>20.41721854304636</v>
      </c>
      <c r="Q41" s="21">
        <f t="shared" si="7"/>
        <v>1.641860465116279</v>
      </c>
      <c r="R41" s="24">
        <v>45</v>
      </c>
      <c r="S41" s="24">
        <v>43</v>
      </c>
      <c r="T41" s="49">
        <v>18</v>
      </c>
      <c r="U41" s="50">
        <v>0</v>
      </c>
      <c r="V41" s="51">
        <v>21</v>
      </c>
      <c r="W41" s="28">
        <v>1859.4</v>
      </c>
      <c r="X41" s="29">
        <v>198.1</v>
      </c>
      <c r="Y41" s="29">
        <v>21</v>
      </c>
      <c r="Z41" s="29">
        <v>1058.1</v>
      </c>
      <c r="AA41" s="30">
        <f t="shared" si="8"/>
        <v>2.8059490084985836</v>
      </c>
      <c r="AB41" s="30">
        <f t="shared" si="9"/>
        <v>26.337110481586407</v>
      </c>
    </row>
    <row r="42" spans="1:28" ht="15">
      <c r="A42" s="2">
        <v>31</v>
      </c>
      <c r="B42" s="2" t="s">
        <v>43</v>
      </c>
      <c r="C42" s="16">
        <v>44.6</v>
      </c>
      <c r="D42" s="17">
        <v>8.4</v>
      </c>
      <c r="E42" s="18">
        <f t="shared" si="10"/>
        <v>0.18834080717488788</v>
      </c>
      <c r="F42" s="17">
        <v>243.3</v>
      </c>
      <c r="G42" s="20">
        <f t="shared" si="0"/>
        <v>5.455156950672646</v>
      </c>
      <c r="H42" s="21">
        <f t="shared" si="1"/>
        <v>28.964285714285715</v>
      </c>
      <c r="I42" s="17">
        <v>15</v>
      </c>
      <c r="J42" s="22">
        <f t="shared" si="2"/>
        <v>0.3363228699551569</v>
      </c>
      <c r="K42" s="17">
        <v>109.1</v>
      </c>
      <c r="L42" s="21">
        <f t="shared" si="3"/>
        <v>2.4461883408071747</v>
      </c>
      <c r="M42" s="23">
        <f t="shared" si="4"/>
        <v>1.1800246609124538</v>
      </c>
      <c r="N42" s="17">
        <v>287.1</v>
      </c>
      <c r="O42" s="21">
        <f t="shared" si="5"/>
        <v>6.437219730941704</v>
      </c>
      <c r="P42" s="32">
        <f t="shared" si="6"/>
        <v>19.14</v>
      </c>
      <c r="Q42" s="21">
        <f t="shared" si="7"/>
        <v>1.8583333333333334</v>
      </c>
      <c r="R42" s="24">
        <v>38</v>
      </c>
      <c r="S42" s="24">
        <v>24</v>
      </c>
      <c r="T42" s="49">
        <v>15</v>
      </c>
      <c r="U42" s="50">
        <v>5</v>
      </c>
      <c r="V42" s="51">
        <v>11</v>
      </c>
      <c r="W42" s="28" t="s">
        <v>70</v>
      </c>
      <c r="X42" s="29">
        <v>48.4</v>
      </c>
      <c r="Y42" s="29">
        <v>247.7</v>
      </c>
      <c r="Z42" s="29">
        <v>28.7</v>
      </c>
      <c r="AA42" s="30">
        <v>1.1</v>
      </c>
      <c r="AB42" s="30">
        <v>34.1</v>
      </c>
    </row>
    <row r="43" spans="1:28" ht="15">
      <c r="A43" s="2">
        <v>32</v>
      </c>
      <c r="B43" s="2" t="s">
        <v>44</v>
      </c>
      <c r="C43" s="16">
        <v>70.1</v>
      </c>
      <c r="D43" s="17">
        <v>16.5</v>
      </c>
      <c r="E43" s="18">
        <f t="shared" si="10"/>
        <v>0.23537803138373753</v>
      </c>
      <c r="F43" s="17">
        <v>395.3</v>
      </c>
      <c r="G43" s="20">
        <f t="shared" si="0"/>
        <v>5.639087018544936</v>
      </c>
      <c r="H43" s="21">
        <f t="shared" si="1"/>
        <v>23.957575757575757</v>
      </c>
      <c r="I43" s="17">
        <v>23.8</v>
      </c>
      <c r="J43" s="22">
        <f t="shared" si="2"/>
        <v>0.3395149786019972</v>
      </c>
      <c r="K43" s="17">
        <v>330.4</v>
      </c>
      <c r="L43" s="21">
        <f t="shared" si="3"/>
        <v>4.713266761768901</v>
      </c>
      <c r="M43" s="23">
        <f t="shared" si="4"/>
        <v>1.3091323045788008</v>
      </c>
      <c r="N43" s="17">
        <v>517.5</v>
      </c>
      <c r="O43" s="21">
        <f t="shared" si="5"/>
        <v>7.382310984308132</v>
      </c>
      <c r="P43" s="23">
        <f t="shared" si="6"/>
        <v>21.743697478991596</v>
      </c>
      <c r="Q43" s="21">
        <f t="shared" si="7"/>
        <v>1.1881355932203388</v>
      </c>
      <c r="R43" s="24">
        <v>66</v>
      </c>
      <c r="S43" s="24">
        <v>59</v>
      </c>
      <c r="T43" s="49">
        <v>22</v>
      </c>
      <c r="U43" s="50">
        <v>0</v>
      </c>
      <c r="V43" s="51">
        <v>32</v>
      </c>
      <c r="W43" s="28">
        <v>2483.2</v>
      </c>
      <c r="X43" s="29">
        <v>177.4</v>
      </c>
      <c r="Y43" s="29">
        <v>15.3</v>
      </c>
      <c r="Z43" s="29">
        <v>188.1</v>
      </c>
      <c r="AA43" s="30">
        <f t="shared" si="8"/>
        <v>2.530670470756063</v>
      </c>
      <c r="AB43" s="30">
        <f t="shared" si="9"/>
        <v>35.42368045649073</v>
      </c>
    </row>
    <row r="44" spans="1:28" ht="15">
      <c r="A44" s="2">
        <v>33</v>
      </c>
      <c r="B44" s="2" t="s">
        <v>45</v>
      </c>
      <c r="C44" s="16">
        <v>110.2</v>
      </c>
      <c r="D44" s="17">
        <v>18.6</v>
      </c>
      <c r="E44" s="18">
        <f t="shared" si="10"/>
        <v>0.16878402903811254</v>
      </c>
      <c r="F44" s="17">
        <v>490.1</v>
      </c>
      <c r="G44" s="20">
        <f t="shared" si="0"/>
        <v>4.447368421052632</v>
      </c>
      <c r="H44" s="21">
        <f t="shared" si="1"/>
        <v>26.349462365591396</v>
      </c>
      <c r="I44" s="17">
        <v>26.7</v>
      </c>
      <c r="J44" s="22">
        <f t="shared" si="2"/>
        <v>0.2422867513611615</v>
      </c>
      <c r="K44" s="17">
        <v>247.9</v>
      </c>
      <c r="L44" s="21">
        <f t="shared" si="3"/>
        <v>2.249546279491833</v>
      </c>
      <c r="M44" s="23">
        <f t="shared" si="4"/>
        <v>1.338910426443583</v>
      </c>
      <c r="N44" s="17">
        <v>656.2</v>
      </c>
      <c r="O44" s="21">
        <f t="shared" si="5"/>
        <v>5.954627949183303</v>
      </c>
      <c r="P44" s="23">
        <f t="shared" si="6"/>
        <v>24.57677902621723</v>
      </c>
      <c r="Q44" s="21">
        <f t="shared" si="7"/>
        <v>1.5631205673758866</v>
      </c>
      <c r="R44" s="24">
        <v>76</v>
      </c>
      <c r="S44" s="24">
        <v>70.5</v>
      </c>
      <c r="T44" s="49">
        <v>38</v>
      </c>
      <c r="U44" s="50">
        <v>1</v>
      </c>
      <c r="V44" s="51">
        <v>41</v>
      </c>
      <c r="W44" s="28">
        <v>3276.9</v>
      </c>
      <c r="X44" s="29">
        <v>222.1</v>
      </c>
      <c r="Y44" s="29">
        <v>37.2</v>
      </c>
      <c r="Z44" s="29">
        <v>179.3</v>
      </c>
      <c r="AA44" s="30">
        <f t="shared" si="8"/>
        <v>2.015426497277677</v>
      </c>
      <c r="AB44" s="30">
        <f t="shared" si="9"/>
        <v>29.735934664246823</v>
      </c>
    </row>
    <row r="45" spans="1:28" ht="15">
      <c r="A45" s="2">
        <v>34</v>
      </c>
      <c r="B45" s="3" t="s">
        <v>46</v>
      </c>
      <c r="C45" s="16">
        <v>155.5</v>
      </c>
      <c r="D45" s="17">
        <v>7</v>
      </c>
      <c r="E45" s="18">
        <f t="shared" si="10"/>
        <v>0.04501607717041801</v>
      </c>
      <c r="F45" s="17">
        <v>611.1</v>
      </c>
      <c r="G45" s="20">
        <f t="shared" si="0"/>
        <v>3.929903536977492</v>
      </c>
      <c r="H45" s="21">
        <f t="shared" si="1"/>
        <v>87.3</v>
      </c>
      <c r="I45" s="17">
        <v>28.4</v>
      </c>
      <c r="J45" s="22">
        <f t="shared" si="2"/>
        <v>0.18263665594855305</v>
      </c>
      <c r="K45" s="17">
        <v>210.5</v>
      </c>
      <c r="L45" s="21">
        <f t="shared" si="3"/>
        <v>1.3536977491961415</v>
      </c>
      <c r="M45" s="23">
        <f t="shared" si="4"/>
        <v>0.7864506627393225</v>
      </c>
      <c r="N45" s="17">
        <v>480.6</v>
      </c>
      <c r="O45" s="21">
        <f t="shared" si="5"/>
        <v>3.090675241157556</v>
      </c>
      <c r="P45" s="23">
        <f t="shared" si="6"/>
        <v>16.922535211267608</v>
      </c>
      <c r="Q45" s="21">
        <f t="shared" si="7"/>
        <v>1.9316770186335404</v>
      </c>
      <c r="R45" s="24">
        <v>83</v>
      </c>
      <c r="S45" s="24">
        <v>80.5</v>
      </c>
      <c r="T45" s="49">
        <v>72</v>
      </c>
      <c r="U45" s="50">
        <v>0</v>
      </c>
      <c r="V45" s="51">
        <v>18</v>
      </c>
      <c r="W45" s="28">
        <v>3530.9</v>
      </c>
      <c r="X45" s="29">
        <v>123.7</v>
      </c>
      <c r="Y45" s="29">
        <v>236.4</v>
      </c>
      <c r="Z45" s="29">
        <v>113.8</v>
      </c>
      <c r="AA45" s="30">
        <f t="shared" si="8"/>
        <v>0.7954983922829583</v>
      </c>
      <c r="AB45" s="30">
        <f t="shared" si="9"/>
        <v>22.706752411575565</v>
      </c>
    </row>
    <row r="46" spans="1:33" ht="15">
      <c r="A46" s="2">
        <v>35</v>
      </c>
      <c r="B46" s="2" t="s">
        <v>47</v>
      </c>
      <c r="C46" s="16"/>
      <c r="D46" s="52">
        <v>4.9</v>
      </c>
      <c r="E46" s="18"/>
      <c r="F46" s="17">
        <v>234.3</v>
      </c>
      <c r="G46" s="20"/>
      <c r="H46" s="21">
        <f t="shared" si="1"/>
        <v>47.816326530612244</v>
      </c>
      <c r="I46" s="17">
        <v>14.9</v>
      </c>
      <c r="J46" s="22"/>
      <c r="K46" s="17">
        <v>177.6</v>
      </c>
      <c r="L46" s="21"/>
      <c r="M46" s="23">
        <f t="shared" si="4"/>
        <v>1.7972684592402903</v>
      </c>
      <c r="N46" s="17">
        <v>421.1</v>
      </c>
      <c r="O46" s="21"/>
      <c r="P46" s="23">
        <f t="shared" si="6"/>
        <v>28.261744966442954</v>
      </c>
      <c r="Q46" s="21">
        <f t="shared" si="7"/>
        <v>0</v>
      </c>
      <c r="R46" s="24">
        <v>25</v>
      </c>
      <c r="S46" s="24">
        <v>23</v>
      </c>
      <c r="T46" s="49"/>
      <c r="U46" s="50"/>
      <c r="V46" s="51"/>
      <c r="W46" s="46"/>
      <c r="X46" s="46"/>
      <c r="Y46" s="46"/>
      <c r="Z46" s="46"/>
      <c r="AA46" s="30" t="e">
        <f t="shared" si="8"/>
        <v>#DIV/0!</v>
      </c>
      <c r="AB46" s="30" t="e">
        <f t="shared" si="9"/>
        <v>#DIV/0!</v>
      </c>
      <c r="AG46" s="73"/>
    </row>
    <row r="47" spans="1:28" ht="15">
      <c r="A47" s="4">
        <v>36</v>
      </c>
      <c r="B47" s="2" t="s">
        <v>48</v>
      </c>
      <c r="C47" s="16"/>
      <c r="D47" s="17"/>
      <c r="E47" s="18"/>
      <c r="F47" s="17">
        <v>16.1</v>
      </c>
      <c r="G47" s="20"/>
      <c r="H47" s="21" t="e">
        <f t="shared" si="1"/>
        <v>#DIV/0!</v>
      </c>
      <c r="I47" s="17">
        <v>0.5</v>
      </c>
      <c r="J47" s="22"/>
      <c r="K47" s="17">
        <v>7.6</v>
      </c>
      <c r="L47" s="21"/>
      <c r="M47" s="23">
        <f t="shared" si="4"/>
        <v>0.9627329192546583</v>
      </c>
      <c r="N47" s="17">
        <v>15.5</v>
      </c>
      <c r="O47" s="21"/>
      <c r="P47" s="23">
        <f t="shared" si="6"/>
        <v>31</v>
      </c>
      <c r="Q47" s="21">
        <f t="shared" si="7"/>
        <v>0</v>
      </c>
      <c r="R47" s="24">
        <v>2</v>
      </c>
      <c r="S47" s="24">
        <v>1</v>
      </c>
      <c r="T47" s="49"/>
      <c r="U47" s="50"/>
      <c r="V47" s="51"/>
      <c r="W47" s="28"/>
      <c r="X47" s="29"/>
      <c r="Y47" s="29"/>
      <c r="Z47" s="29"/>
      <c r="AA47" s="30" t="e">
        <f t="shared" si="8"/>
        <v>#DIV/0!</v>
      </c>
      <c r="AB47" s="30" t="e">
        <f t="shared" si="9"/>
        <v>#DIV/0!</v>
      </c>
    </row>
    <row r="48" spans="1:28" ht="31.5" customHeight="1">
      <c r="A48" s="126" t="s">
        <v>54</v>
      </c>
      <c r="B48" s="127"/>
      <c r="C48" s="71">
        <f>SUM(C13:C47)</f>
        <v>2541.0999999999995</v>
      </c>
      <c r="D48" s="53">
        <f>SUM(D13:D47)</f>
        <v>331.70000000000005</v>
      </c>
      <c r="E48" s="54"/>
      <c r="F48" s="55">
        <f>SUM(F13:F47)</f>
        <v>12389.800000000001</v>
      </c>
      <c r="G48" s="56"/>
      <c r="H48" s="57">
        <f t="shared" si="1"/>
        <v>37.35242689176967</v>
      </c>
      <c r="I48" s="55">
        <f>SUM(I13:I47)</f>
        <v>646.2</v>
      </c>
      <c r="J48" s="58"/>
      <c r="K48" s="55">
        <f>SUM(K13:K47)</f>
        <v>5860.399999999999</v>
      </c>
      <c r="L48" s="57"/>
      <c r="M48" s="53">
        <f t="shared" si="4"/>
        <v>0.9450838593036206</v>
      </c>
      <c r="N48" s="55">
        <f>SUM(N13:N47)</f>
        <v>11709.4</v>
      </c>
      <c r="O48" s="57"/>
      <c r="P48" s="53">
        <f t="shared" si="6"/>
        <v>18.12039616217889</v>
      </c>
      <c r="Q48" s="57">
        <f t="shared" si="7"/>
        <v>1.559435409634857</v>
      </c>
      <c r="R48" s="59">
        <f aca="true" t="shared" si="12" ref="R48:Z48">SUM(R13:R47)</f>
        <v>1782</v>
      </c>
      <c r="S48" s="59">
        <f t="shared" si="12"/>
        <v>1629.5</v>
      </c>
      <c r="T48" s="59">
        <f t="shared" si="12"/>
        <v>838</v>
      </c>
      <c r="U48" s="59">
        <f t="shared" si="12"/>
        <v>15</v>
      </c>
      <c r="V48" s="59">
        <f t="shared" si="12"/>
        <v>575</v>
      </c>
      <c r="W48" s="59">
        <f t="shared" si="12"/>
        <v>81665.29999999999</v>
      </c>
      <c r="X48" s="59">
        <f t="shared" si="12"/>
        <v>5655.400000000001</v>
      </c>
      <c r="Y48" s="59">
        <f t="shared" si="12"/>
        <v>1747.0000000000005</v>
      </c>
      <c r="Z48" s="59">
        <f t="shared" si="12"/>
        <v>4416.700000000001</v>
      </c>
      <c r="AA48" s="72">
        <f t="shared" si="8"/>
        <v>2.2255716028491603</v>
      </c>
      <c r="AB48" s="72">
        <f t="shared" si="9"/>
        <v>32.13777497933966</v>
      </c>
    </row>
    <row r="49" spans="1:28" ht="15">
      <c r="A49" s="5"/>
      <c r="B49" s="6" t="s">
        <v>49</v>
      </c>
      <c r="C49" s="60">
        <v>671.8</v>
      </c>
      <c r="D49" s="17">
        <v>12.8</v>
      </c>
      <c r="E49" s="18"/>
      <c r="F49" s="17">
        <v>2204.4</v>
      </c>
      <c r="G49" s="20"/>
      <c r="H49" s="21">
        <f t="shared" si="1"/>
        <v>172.21875</v>
      </c>
      <c r="I49" s="61">
        <v>7.1</v>
      </c>
      <c r="J49" s="22"/>
      <c r="K49" s="17">
        <v>82.4</v>
      </c>
      <c r="L49" s="21"/>
      <c r="M49" s="23">
        <f t="shared" si="4"/>
        <v>0.176329159862094</v>
      </c>
      <c r="N49" s="17">
        <v>388.7</v>
      </c>
      <c r="O49" s="21"/>
      <c r="P49" s="23">
        <f t="shared" si="6"/>
        <v>54.74647887323944</v>
      </c>
      <c r="Q49" s="21">
        <f t="shared" si="7"/>
        <v>3.9988095238095234</v>
      </c>
      <c r="R49" s="24">
        <v>172</v>
      </c>
      <c r="S49" s="62">
        <v>168</v>
      </c>
      <c r="T49" s="25">
        <v>88</v>
      </c>
      <c r="U49" s="26">
        <v>4</v>
      </c>
      <c r="V49" s="27">
        <v>74</v>
      </c>
      <c r="W49" s="28">
        <v>12706.2</v>
      </c>
      <c r="X49" s="29">
        <v>333.5</v>
      </c>
      <c r="Y49" s="29">
        <v>234</v>
      </c>
      <c r="Z49" s="29">
        <v>420.6</v>
      </c>
      <c r="AA49" s="30">
        <f t="shared" si="8"/>
        <v>0.49642750818696046</v>
      </c>
      <c r="AB49" s="30">
        <f t="shared" si="9"/>
        <v>18.913664781184877</v>
      </c>
    </row>
    <row r="50" spans="1:28" ht="15">
      <c r="A50" s="7"/>
      <c r="B50" s="8" t="s">
        <v>50</v>
      </c>
      <c r="C50" s="16">
        <v>671.8</v>
      </c>
      <c r="D50" s="17">
        <v>4</v>
      </c>
      <c r="E50" s="18"/>
      <c r="F50" s="17">
        <v>235.3</v>
      </c>
      <c r="G50" s="20"/>
      <c r="H50" s="21">
        <f t="shared" si="1"/>
        <v>58.825</v>
      </c>
      <c r="I50" s="61">
        <v>12.4</v>
      </c>
      <c r="J50" s="22"/>
      <c r="K50" s="17">
        <v>140.3</v>
      </c>
      <c r="L50" s="21"/>
      <c r="M50" s="23">
        <f t="shared" si="4"/>
        <v>1.9337016574585635</v>
      </c>
      <c r="N50" s="17">
        <v>455</v>
      </c>
      <c r="O50" s="21"/>
      <c r="P50" s="23">
        <f t="shared" si="6"/>
        <v>36.693548387096776</v>
      </c>
      <c r="Q50" s="21">
        <f t="shared" si="7"/>
        <v>14.928888888888888</v>
      </c>
      <c r="R50" s="24">
        <v>52</v>
      </c>
      <c r="S50" s="24">
        <v>45</v>
      </c>
      <c r="T50" s="25">
        <v>32</v>
      </c>
      <c r="U50" s="26">
        <v>2</v>
      </c>
      <c r="V50" s="27">
        <v>18</v>
      </c>
      <c r="W50" s="28">
        <v>7997.8</v>
      </c>
      <c r="X50" s="29">
        <v>90</v>
      </c>
      <c r="Y50" s="29">
        <v>78.3</v>
      </c>
      <c r="Z50" s="29">
        <v>86.2</v>
      </c>
      <c r="AA50" s="30">
        <f t="shared" si="8"/>
        <v>0.13396844298898483</v>
      </c>
      <c r="AB50" s="30">
        <f t="shared" si="9"/>
        <v>11.905031259303366</v>
      </c>
    </row>
    <row r="51" spans="1:28" ht="17.25" customHeight="1">
      <c r="A51" s="128" t="s">
        <v>55</v>
      </c>
      <c r="B51" s="129"/>
      <c r="C51" s="63">
        <v>3559.5</v>
      </c>
      <c r="D51" s="64">
        <f>D12+D48+D49+D50</f>
        <v>398.80000000000007</v>
      </c>
      <c r="E51" s="65">
        <f t="shared" si="10"/>
        <v>0.11203820761342888</v>
      </c>
      <c r="F51" s="64">
        <f>F12+F48+F49+F50</f>
        <v>16444.100000000002</v>
      </c>
      <c r="G51" s="66">
        <f t="shared" si="0"/>
        <v>4.619778058716112</v>
      </c>
      <c r="H51" s="67">
        <f t="shared" si="1"/>
        <v>41.2339518555667</v>
      </c>
      <c r="I51" s="68">
        <f>I12+I48+I49+I50</f>
        <v>827.1</v>
      </c>
      <c r="J51" s="69">
        <f t="shared" si="2"/>
        <v>0.23236409608091024</v>
      </c>
      <c r="K51" s="68">
        <f>K12+K48+K49+K50</f>
        <v>8022.5999999999985</v>
      </c>
      <c r="L51" s="67">
        <f t="shared" si="3"/>
        <v>2.2538558786346394</v>
      </c>
      <c r="M51" s="70">
        <f t="shared" si="4"/>
        <v>1.2215566677410135</v>
      </c>
      <c r="N51" s="68">
        <f>N12+N48+N49+N50</f>
        <v>20087.4</v>
      </c>
      <c r="O51" s="67">
        <f t="shared" si="5"/>
        <v>5.643320691108302</v>
      </c>
      <c r="P51" s="70">
        <f t="shared" si="6"/>
        <v>24.286543344214728</v>
      </c>
      <c r="Q51" s="67">
        <f t="shared" si="7"/>
        <v>1.5795429332149988</v>
      </c>
      <c r="R51" s="64">
        <f>R12+R48+R49+R50</f>
        <v>2419</v>
      </c>
      <c r="S51" s="64">
        <f>S12+S48+S49+S50</f>
        <v>2253.5</v>
      </c>
      <c r="T51" s="64">
        <f aca="true" t="shared" si="13" ref="T51:Z51">T12+T48+T49+T50</f>
        <v>1156</v>
      </c>
      <c r="U51" s="64">
        <f t="shared" si="13"/>
        <v>27</v>
      </c>
      <c r="V51" s="64">
        <f t="shared" si="13"/>
        <v>754</v>
      </c>
      <c r="W51" s="64">
        <f t="shared" si="13"/>
        <v>127959.9</v>
      </c>
      <c r="X51" s="64">
        <f t="shared" si="13"/>
        <v>8765.400000000001</v>
      </c>
      <c r="Y51" s="64">
        <f t="shared" si="13"/>
        <v>2152.8000000000006</v>
      </c>
      <c r="Z51" s="64">
        <f t="shared" si="13"/>
        <v>6341.100000000001</v>
      </c>
      <c r="AA51" s="74">
        <f t="shared" si="8"/>
        <v>2.4625368731563424</v>
      </c>
      <c r="AB51" s="74">
        <f t="shared" si="9"/>
        <v>35.9488411293721</v>
      </c>
    </row>
    <row r="52" ht="12.75">
      <c r="C52" s="1"/>
    </row>
  </sheetData>
  <mergeCells count="34">
    <mergeCell ref="B2:T3"/>
    <mergeCell ref="A48:B48"/>
    <mergeCell ref="A51:B51"/>
    <mergeCell ref="Y5:Y9"/>
    <mergeCell ref="W5:W9"/>
    <mergeCell ref="A12:B12"/>
    <mergeCell ref="G5:G9"/>
    <mergeCell ref="O5:O9"/>
    <mergeCell ref="X5:X9"/>
    <mergeCell ref="K5:K9"/>
    <mergeCell ref="AA5:AA9"/>
    <mergeCell ref="AB5:AB9"/>
    <mergeCell ref="Z5:Z9"/>
    <mergeCell ref="Q5:Q9"/>
    <mergeCell ref="R5:V5"/>
    <mergeCell ref="R6:T6"/>
    <mergeCell ref="R7:R9"/>
    <mergeCell ref="U6:U9"/>
    <mergeCell ref="V6:V9"/>
    <mergeCell ref="S7:S9"/>
    <mergeCell ref="L5:L9"/>
    <mergeCell ref="M5:M9"/>
    <mergeCell ref="N5:N9"/>
    <mergeCell ref="J5:J9"/>
    <mergeCell ref="T7:T9"/>
    <mergeCell ref="P5:P9"/>
    <mergeCell ref="A5:A9"/>
    <mergeCell ref="B5:B9"/>
    <mergeCell ref="C5:C9"/>
    <mergeCell ref="D5:D9"/>
    <mergeCell ref="E5:E9"/>
    <mergeCell ref="F5:F9"/>
    <mergeCell ref="H5:H9"/>
    <mergeCell ref="I5:I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vica</cp:lastModifiedBy>
  <cp:lastPrinted>2013-05-17T12:32:53Z</cp:lastPrinted>
  <dcterms:created xsi:type="dcterms:W3CDTF">2010-05-03T09:38:01Z</dcterms:created>
  <dcterms:modified xsi:type="dcterms:W3CDTF">2014-05-13T07:53:04Z</dcterms:modified>
  <cp:category/>
  <cp:version/>
  <cp:contentType/>
  <cp:contentStatus/>
</cp:coreProperties>
</file>