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  <Override PartName="/xl/commentsmeta11" ContentType="application/binary"/>
  <Override PartName="/xl/commentsmeta1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NRM\"/>
    </mc:Choice>
  </mc:AlternateContent>
  <bookViews>
    <workbookView xWindow="0" yWindow="0" windowWidth="21600" windowHeight="963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externalReferences>
    <externalReference r:id="rId15"/>
  </externalReferences>
  <definedNames>
    <definedName name="types">serial!$C$1:$C$37</definedName>
  </definedNames>
  <calcPr calcId="162913"/>
  <extLst>
    <ext uri="GoogleSheetsCustomDataVersion2">
      <go:sheetsCustomData xmlns:go="http://customooxmlschemas.google.com/" r:id="rId19" roundtripDataChecksum="udfcrhALONBda6lue9pn7/VHIiTu+w3TmXTdeAfV2l4="/>
    </ext>
  </extLst>
</workbook>
</file>

<file path=xl/calcChain.xml><?xml version="1.0" encoding="utf-8"?>
<calcChain xmlns="http://schemas.openxmlformats.org/spreadsheetml/2006/main">
  <c r="N49" i="2" l="1"/>
  <c r="O49" i="2"/>
  <c r="N25" i="2"/>
  <c r="O25" i="2"/>
  <c r="M49" i="2"/>
  <c r="F49" i="2"/>
  <c r="G49" i="2"/>
  <c r="H49" i="2"/>
  <c r="I49" i="2"/>
  <c r="J49" i="2"/>
  <c r="K49" i="2"/>
  <c r="L49" i="2"/>
  <c r="C48" i="13" l="1"/>
  <c r="C47" i="13"/>
  <c r="M46" i="13"/>
  <c r="L46" i="13"/>
  <c r="K46" i="13"/>
  <c r="J46" i="13"/>
  <c r="I46" i="13"/>
  <c r="H46" i="13"/>
  <c r="G46" i="13"/>
  <c r="F46" i="13"/>
  <c r="E46" i="13"/>
  <c r="C45" i="13"/>
  <c r="C44" i="13"/>
  <c r="M43" i="13"/>
  <c r="L43" i="13"/>
  <c r="K43" i="13"/>
  <c r="J43" i="13"/>
  <c r="I43" i="13"/>
  <c r="H43" i="13"/>
  <c r="G43" i="13"/>
  <c r="F43" i="13"/>
  <c r="E43" i="13"/>
  <c r="L42" i="13"/>
  <c r="H42" i="13"/>
  <c r="C38" i="13"/>
  <c r="M37" i="13"/>
  <c r="L37" i="13"/>
  <c r="K37" i="13"/>
  <c r="J37" i="13"/>
  <c r="J25" i="13" s="1"/>
  <c r="J49" i="13" s="1"/>
  <c r="I37" i="13"/>
  <c r="H37" i="13"/>
  <c r="G37" i="13"/>
  <c r="F37" i="13"/>
  <c r="E37" i="13"/>
  <c r="M36" i="13"/>
  <c r="M42" i="13" s="1"/>
  <c r="L36" i="13"/>
  <c r="K36" i="13"/>
  <c r="K42" i="13" s="1"/>
  <c r="J36" i="13"/>
  <c r="I36" i="13"/>
  <c r="I42" i="13" s="1"/>
  <c r="H36" i="13"/>
  <c r="G36" i="13"/>
  <c r="G42" i="13" s="1"/>
  <c r="F36" i="13"/>
  <c r="E36" i="13"/>
  <c r="E42" i="13" s="1"/>
  <c r="M35" i="13"/>
  <c r="L35" i="13"/>
  <c r="K35" i="13"/>
  <c r="J35" i="13"/>
  <c r="I35" i="13"/>
  <c r="H35" i="13"/>
  <c r="G35" i="13"/>
  <c r="F35" i="13"/>
  <c r="E35" i="13"/>
  <c r="C34" i="13"/>
  <c r="C33" i="13"/>
  <c r="C32" i="13"/>
  <c r="M31" i="13"/>
  <c r="L31" i="13"/>
  <c r="K31" i="13"/>
  <c r="K25" i="13" s="1"/>
  <c r="J31" i="13"/>
  <c r="I31" i="13"/>
  <c r="H31" i="13"/>
  <c r="G31" i="13"/>
  <c r="G25" i="13" s="1"/>
  <c r="F31" i="13"/>
  <c r="E31" i="13"/>
  <c r="C30" i="13"/>
  <c r="C29" i="13"/>
  <c r="C28" i="13"/>
  <c r="M27" i="13"/>
  <c r="L27" i="13"/>
  <c r="K27" i="13"/>
  <c r="J27" i="13"/>
  <c r="I27" i="13"/>
  <c r="H27" i="13"/>
  <c r="G27" i="13"/>
  <c r="F27" i="13"/>
  <c r="E27" i="13"/>
  <c r="C26" i="13"/>
  <c r="M25" i="13"/>
  <c r="I25" i="13"/>
  <c r="F25" i="13"/>
  <c r="F49" i="13" s="1"/>
  <c r="E25" i="13"/>
  <c r="M22" i="13"/>
  <c r="L22" i="13"/>
  <c r="K22" i="13"/>
  <c r="J22" i="13"/>
  <c r="I22" i="13"/>
  <c r="H22" i="13"/>
  <c r="G22" i="13"/>
  <c r="F22" i="13"/>
  <c r="E22" i="13"/>
  <c r="C22" i="13"/>
  <c r="M21" i="13"/>
  <c r="M16" i="13" s="1"/>
  <c r="M49" i="13" s="1"/>
  <c r="L21" i="13"/>
  <c r="L16" i="13" s="1"/>
  <c r="K21" i="13"/>
  <c r="J21" i="13"/>
  <c r="I21" i="13"/>
  <c r="I16" i="13" s="1"/>
  <c r="I49" i="13" s="1"/>
  <c r="H21" i="13"/>
  <c r="H16" i="13" s="1"/>
  <c r="G21" i="13"/>
  <c r="F21" i="13"/>
  <c r="E21" i="13"/>
  <c r="E16" i="13" s="1"/>
  <c r="E49" i="13" s="1"/>
  <c r="C21" i="13"/>
  <c r="M18" i="13"/>
  <c r="L18" i="13"/>
  <c r="K18" i="13"/>
  <c r="K16" i="13" s="1"/>
  <c r="J18" i="13"/>
  <c r="I18" i="13"/>
  <c r="H18" i="13"/>
  <c r="G18" i="13"/>
  <c r="G16" i="13" s="1"/>
  <c r="F18" i="13"/>
  <c r="E18" i="13"/>
  <c r="C18" i="13"/>
  <c r="C17" i="13"/>
  <c r="J16" i="13"/>
  <c r="F16" i="13"/>
  <c r="C15" i="13"/>
  <c r="C14" i="13"/>
  <c r="M13" i="13"/>
  <c r="L13" i="13"/>
  <c r="K13" i="13"/>
  <c r="J13" i="13"/>
  <c r="I13" i="13"/>
  <c r="H13" i="13"/>
  <c r="G13" i="13"/>
  <c r="F13" i="13"/>
  <c r="E13" i="13"/>
  <c r="C12" i="13"/>
  <c r="C11" i="13"/>
  <c r="M10" i="13"/>
  <c r="L10" i="13"/>
  <c r="K10" i="13"/>
  <c r="J10" i="13"/>
  <c r="I10" i="13"/>
  <c r="H10" i="13"/>
  <c r="G10" i="13"/>
  <c r="F10" i="13"/>
  <c r="E10" i="13"/>
  <c r="K49" i="12"/>
  <c r="C48" i="12"/>
  <c r="C47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C45" i="12"/>
  <c r="C44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H42" i="12"/>
  <c r="C38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K42" i="12" s="1"/>
  <c r="J36" i="12"/>
  <c r="J42" i="12" s="1"/>
  <c r="I36" i="12"/>
  <c r="I42" i="12" s="1"/>
  <c r="H36" i="12"/>
  <c r="G36" i="12"/>
  <c r="G42" i="12" s="1"/>
  <c r="F36" i="12"/>
  <c r="F42" i="12" s="1"/>
  <c r="E36" i="12"/>
  <c r="E42" i="12" s="1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C34" i="12"/>
  <c r="C33" i="12"/>
  <c r="C32" i="12"/>
  <c r="W31" i="12"/>
  <c r="W25" i="12" s="1"/>
  <c r="W49" i="12" s="1"/>
  <c r="V31" i="12"/>
  <c r="U31" i="12"/>
  <c r="T31" i="12"/>
  <c r="T25" i="12" s="1"/>
  <c r="S31" i="12"/>
  <c r="S25" i="12" s="1"/>
  <c r="S49" i="12" s="1"/>
  <c r="R31" i="12"/>
  <c r="Q31" i="12"/>
  <c r="P31" i="12"/>
  <c r="P25" i="12" s="1"/>
  <c r="O31" i="12"/>
  <c r="O25" i="12" s="1"/>
  <c r="N31" i="12"/>
  <c r="M31" i="12"/>
  <c r="L31" i="12"/>
  <c r="L25" i="12" s="1"/>
  <c r="K31" i="12"/>
  <c r="K25" i="12" s="1"/>
  <c r="J31" i="12"/>
  <c r="I31" i="12"/>
  <c r="H31" i="12"/>
  <c r="H25" i="12" s="1"/>
  <c r="G31" i="12"/>
  <c r="G25" i="12" s="1"/>
  <c r="G49" i="12" s="1"/>
  <c r="F31" i="12"/>
  <c r="E31" i="12"/>
  <c r="C30" i="12"/>
  <c r="C29" i="12"/>
  <c r="C28" i="12"/>
  <c r="W27" i="12"/>
  <c r="V27" i="12"/>
  <c r="U27" i="12"/>
  <c r="T27" i="12"/>
  <c r="S27" i="12"/>
  <c r="R27" i="12"/>
  <c r="R25" i="12" s="1"/>
  <c r="R49" i="12" s="1"/>
  <c r="Q27" i="12"/>
  <c r="P27" i="12"/>
  <c r="O27" i="12"/>
  <c r="N27" i="12"/>
  <c r="M27" i="12"/>
  <c r="L27" i="12"/>
  <c r="K27" i="12"/>
  <c r="J27" i="12"/>
  <c r="J25" i="12" s="1"/>
  <c r="J49" i="12" s="1"/>
  <c r="I27" i="12"/>
  <c r="H27" i="12"/>
  <c r="G27" i="12"/>
  <c r="F27" i="12"/>
  <c r="E27" i="12"/>
  <c r="C26" i="12"/>
  <c r="V25" i="12"/>
  <c r="V49" i="12" s="1"/>
  <c r="U25" i="12"/>
  <c r="Q25" i="12"/>
  <c r="N25" i="12"/>
  <c r="M25" i="12"/>
  <c r="I25" i="12"/>
  <c r="F25" i="12"/>
  <c r="E25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W18" i="12"/>
  <c r="V18" i="12"/>
  <c r="U18" i="12"/>
  <c r="U16" i="12" s="1"/>
  <c r="T18" i="12"/>
  <c r="T16" i="12" s="1"/>
  <c r="S18" i="12"/>
  <c r="R18" i="12"/>
  <c r="Q18" i="12"/>
  <c r="Q16" i="12" s="1"/>
  <c r="P18" i="12"/>
  <c r="P16" i="12" s="1"/>
  <c r="O18" i="12"/>
  <c r="N18" i="12"/>
  <c r="M18" i="12"/>
  <c r="M16" i="12" s="1"/>
  <c r="L18" i="12"/>
  <c r="L16" i="12" s="1"/>
  <c r="K18" i="12"/>
  <c r="J18" i="12"/>
  <c r="I18" i="12"/>
  <c r="I16" i="12" s="1"/>
  <c r="H18" i="12"/>
  <c r="H16" i="12" s="1"/>
  <c r="G18" i="12"/>
  <c r="F18" i="12"/>
  <c r="E18" i="12"/>
  <c r="E16" i="12" s="1"/>
  <c r="C18" i="12"/>
  <c r="C17" i="12"/>
  <c r="W16" i="12"/>
  <c r="V16" i="12"/>
  <c r="S16" i="12"/>
  <c r="R16" i="12"/>
  <c r="O16" i="12"/>
  <c r="N16" i="12"/>
  <c r="K16" i="12"/>
  <c r="J16" i="12"/>
  <c r="G16" i="12"/>
  <c r="F16" i="12"/>
  <c r="C15" i="12"/>
  <c r="C14" i="12"/>
  <c r="W13" i="12"/>
  <c r="V13" i="12"/>
  <c r="U13" i="12"/>
  <c r="T13" i="12"/>
  <c r="S13" i="12"/>
  <c r="R13" i="12"/>
  <c r="Q13" i="12"/>
  <c r="P13" i="12"/>
  <c r="O13" i="12"/>
  <c r="O49" i="12" s="1"/>
  <c r="N13" i="12"/>
  <c r="M13" i="12"/>
  <c r="L13" i="12"/>
  <c r="K13" i="12"/>
  <c r="J13" i="12"/>
  <c r="I13" i="12"/>
  <c r="H13" i="12"/>
  <c r="G13" i="12"/>
  <c r="F13" i="12"/>
  <c r="E13" i="12"/>
  <c r="C12" i="12"/>
  <c r="C11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W50" i="11"/>
  <c r="G50" i="11"/>
  <c r="C49" i="11"/>
  <c r="C48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C46" i="11"/>
  <c r="C45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T43" i="11"/>
  <c r="C39" i="11"/>
  <c r="AA38" i="11"/>
  <c r="Z38" i="11"/>
  <c r="Y38" i="11"/>
  <c r="X38" i="11"/>
  <c r="X43" i="11" s="1"/>
  <c r="W38" i="11"/>
  <c r="V38" i="11"/>
  <c r="U38" i="11"/>
  <c r="T38" i="11"/>
  <c r="S38" i="11"/>
  <c r="R38" i="11"/>
  <c r="Q38" i="11"/>
  <c r="P38" i="11"/>
  <c r="P43" i="11" s="1"/>
  <c r="O38" i="11"/>
  <c r="N38" i="11"/>
  <c r="M38" i="11"/>
  <c r="L38" i="11"/>
  <c r="L43" i="11" s="1"/>
  <c r="K38" i="11"/>
  <c r="J38" i="11"/>
  <c r="I38" i="11"/>
  <c r="H38" i="11"/>
  <c r="H43" i="11" s="1"/>
  <c r="G38" i="11"/>
  <c r="F38" i="11"/>
  <c r="E38" i="11"/>
  <c r="AA37" i="11"/>
  <c r="AA43" i="11" s="1"/>
  <c r="Z37" i="11"/>
  <c r="Z43" i="11" s="1"/>
  <c r="Y37" i="11"/>
  <c r="Y43" i="11" s="1"/>
  <c r="X37" i="11"/>
  <c r="W37" i="11"/>
  <c r="W43" i="11" s="1"/>
  <c r="V37" i="11"/>
  <c r="V43" i="11" s="1"/>
  <c r="U37" i="11"/>
  <c r="U43" i="11" s="1"/>
  <c r="T37" i="11"/>
  <c r="S37" i="11"/>
  <c r="S43" i="11" s="1"/>
  <c r="R37" i="11"/>
  <c r="R43" i="11" s="1"/>
  <c r="Q37" i="11"/>
  <c r="Q43" i="11" s="1"/>
  <c r="P37" i="11"/>
  <c r="O37" i="11"/>
  <c r="O43" i="11" s="1"/>
  <c r="N37" i="11"/>
  <c r="N43" i="11" s="1"/>
  <c r="M37" i="11"/>
  <c r="M43" i="11" s="1"/>
  <c r="L37" i="11"/>
  <c r="K37" i="11"/>
  <c r="K43" i="11" s="1"/>
  <c r="J37" i="11"/>
  <c r="J43" i="11" s="1"/>
  <c r="I37" i="11"/>
  <c r="I43" i="11" s="1"/>
  <c r="H37" i="11"/>
  <c r="G37" i="11"/>
  <c r="G43" i="11" s="1"/>
  <c r="F37" i="11"/>
  <c r="F43" i="11" s="1"/>
  <c r="E37" i="11"/>
  <c r="E43" i="11" s="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C35" i="11"/>
  <c r="C34" i="11"/>
  <c r="C33" i="11"/>
  <c r="AA32" i="11"/>
  <c r="AA26" i="11" s="1"/>
  <c r="AA50" i="11" s="1"/>
  <c r="Z32" i="11"/>
  <c r="Y32" i="11"/>
  <c r="X32" i="11"/>
  <c r="X26" i="11" s="1"/>
  <c r="X50" i="11" s="1"/>
  <c r="W32" i="11"/>
  <c r="W26" i="11" s="1"/>
  <c r="V32" i="11"/>
  <c r="U32" i="11"/>
  <c r="T32" i="11"/>
  <c r="T26" i="11" s="1"/>
  <c r="T50" i="11" s="1"/>
  <c r="S32" i="11"/>
  <c r="S26" i="11" s="1"/>
  <c r="S50" i="11" s="1"/>
  <c r="R32" i="11"/>
  <c r="Q32" i="11"/>
  <c r="P32" i="11"/>
  <c r="P26" i="11" s="1"/>
  <c r="P50" i="11" s="1"/>
  <c r="O32" i="11"/>
  <c r="O26" i="11" s="1"/>
  <c r="O50" i="11" s="1"/>
  <c r="N32" i="11"/>
  <c r="M32" i="11"/>
  <c r="L32" i="11"/>
  <c r="L26" i="11" s="1"/>
  <c r="L50" i="11" s="1"/>
  <c r="K32" i="11"/>
  <c r="K26" i="11" s="1"/>
  <c r="K50" i="11" s="1"/>
  <c r="J32" i="11"/>
  <c r="I32" i="11"/>
  <c r="H32" i="11"/>
  <c r="H26" i="11" s="1"/>
  <c r="H50" i="11" s="1"/>
  <c r="G32" i="11"/>
  <c r="G26" i="11" s="1"/>
  <c r="F32" i="11"/>
  <c r="E32" i="11"/>
  <c r="C31" i="11"/>
  <c r="C30" i="11"/>
  <c r="C29" i="11"/>
  <c r="AA28" i="11"/>
  <c r="Z28" i="11"/>
  <c r="Z26" i="11" s="1"/>
  <c r="Z50" i="11" s="1"/>
  <c r="Y28" i="11"/>
  <c r="X28" i="11"/>
  <c r="W28" i="11"/>
  <c r="V28" i="11"/>
  <c r="V26" i="11" s="1"/>
  <c r="V50" i="11" s="1"/>
  <c r="U28" i="11"/>
  <c r="T28" i="11"/>
  <c r="S28" i="11"/>
  <c r="R28" i="11"/>
  <c r="R26" i="11" s="1"/>
  <c r="R50" i="11" s="1"/>
  <c r="Q28" i="11"/>
  <c r="P28" i="11"/>
  <c r="O28" i="11"/>
  <c r="N28" i="11"/>
  <c r="N26" i="11" s="1"/>
  <c r="N50" i="11" s="1"/>
  <c r="M28" i="11"/>
  <c r="L28" i="11"/>
  <c r="K28" i="11"/>
  <c r="J28" i="11"/>
  <c r="J26" i="11" s="1"/>
  <c r="J50" i="11" s="1"/>
  <c r="I28" i="11"/>
  <c r="H28" i="11"/>
  <c r="G28" i="11"/>
  <c r="F28" i="11"/>
  <c r="F26" i="11" s="1"/>
  <c r="F50" i="11" s="1"/>
  <c r="E28" i="11"/>
  <c r="C27" i="11"/>
  <c r="Y26" i="11"/>
  <c r="Y50" i="11" s="1"/>
  <c r="U26" i="11"/>
  <c r="Q26" i="11"/>
  <c r="Q50" i="11" s="1"/>
  <c r="M26" i="11"/>
  <c r="I26" i="11"/>
  <c r="I50" i="11" s="1"/>
  <c r="E26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AA19" i="11"/>
  <c r="Z19" i="11"/>
  <c r="Y19" i="11"/>
  <c r="Y17" i="11" s="1"/>
  <c r="X19" i="11"/>
  <c r="X17" i="11" s="1"/>
  <c r="W19" i="11"/>
  <c r="V19" i="11"/>
  <c r="U19" i="11"/>
  <c r="U17" i="11" s="1"/>
  <c r="T19" i="11"/>
  <c r="T17" i="11" s="1"/>
  <c r="S19" i="11"/>
  <c r="R19" i="11"/>
  <c r="Q19" i="11"/>
  <c r="Q17" i="11" s="1"/>
  <c r="P19" i="11"/>
  <c r="P17" i="11" s="1"/>
  <c r="O19" i="11"/>
  <c r="N19" i="11"/>
  <c r="M19" i="11"/>
  <c r="M17" i="11" s="1"/>
  <c r="L19" i="11"/>
  <c r="L17" i="11" s="1"/>
  <c r="K19" i="11"/>
  <c r="J19" i="11"/>
  <c r="I19" i="11"/>
  <c r="I17" i="11" s="1"/>
  <c r="H19" i="11"/>
  <c r="H17" i="11" s="1"/>
  <c r="G19" i="11"/>
  <c r="F19" i="11"/>
  <c r="E19" i="11"/>
  <c r="E17" i="11" s="1"/>
  <c r="C19" i="11"/>
  <c r="C18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C16" i="11"/>
  <c r="C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3" i="11"/>
  <c r="C12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48" i="10"/>
  <c r="C47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C45" i="10"/>
  <c r="C44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T42" i="10"/>
  <c r="S42" i="10"/>
  <c r="P42" i="10"/>
  <c r="O42" i="10"/>
  <c r="L42" i="10"/>
  <c r="K42" i="10"/>
  <c r="H42" i="10"/>
  <c r="G42" i="10"/>
  <c r="C38" i="10"/>
  <c r="T37" i="10"/>
  <c r="S37" i="10"/>
  <c r="R37" i="10"/>
  <c r="Q37" i="10"/>
  <c r="Q25" i="10" s="1"/>
  <c r="P37" i="10"/>
  <c r="O37" i="10"/>
  <c r="N37" i="10"/>
  <c r="M37" i="10"/>
  <c r="M25" i="10" s="1"/>
  <c r="L37" i="10"/>
  <c r="K37" i="10"/>
  <c r="J37" i="10"/>
  <c r="I37" i="10"/>
  <c r="I25" i="10" s="1"/>
  <c r="H37" i="10"/>
  <c r="G37" i="10"/>
  <c r="F37" i="10"/>
  <c r="E37" i="10"/>
  <c r="E25" i="10" s="1"/>
  <c r="T36" i="10"/>
  <c r="S36" i="10"/>
  <c r="R36" i="10"/>
  <c r="R42" i="10" s="1"/>
  <c r="Q36" i="10"/>
  <c r="Q42" i="10" s="1"/>
  <c r="P36" i="10"/>
  <c r="O36" i="10"/>
  <c r="N36" i="10"/>
  <c r="N42" i="10" s="1"/>
  <c r="M36" i="10"/>
  <c r="M42" i="10" s="1"/>
  <c r="L36" i="10"/>
  <c r="K36" i="10"/>
  <c r="J36" i="10"/>
  <c r="J42" i="10" s="1"/>
  <c r="I36" i="10"/>
  <c r="I42" i="10" s="1"/>
  <c r="H36" i="10"/>
  <c r="G36" i="10"/>
  <c r="F36" i="10"/>
  <c r="F42" i="10" s="1"/>
  <c r="E36" i="10"/>
  <c r="E42" i="10" s="1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4" i="10"/>
  <c r="C33" i="10"/>
  <c r="C32" i="10"/>
  <c r="T31" i="10"/>
  <c r="S31" i="10"/>
  <c r="R31" i="10"/>
  <c r="Q31" i="10"/>
  <c r="P31" i="10"/>
  <c r="P25" i="10" s="1"/>
  <c r="O31" i="10"/>
  <c r="N31" i="10"/>
  <c r="M31" i="10"/>
  <c r="L31" i="10"/>
  <c r="K31" i="10"/>
  <c r="J31" i="10"/>
  <c r="I31" i="10"/>
  <c r="H31" i="10"/>
  <c r="H25" i="10" s="1"/>
  <c r="G31" i="10"/>
  <c r="F31" i="10"/>
  <c r="E31" i="10"/>
  <c r="C30" i="10"/>
  <c r="C29" i="10"/>
  <c r="C28" i="10"/>
  <c r="T27" i="10"/>
  <c r="S27" i="10"/>
  <c r="S25" i="10" s="1"/>
  <c r="S49" i="10" s="1"/>
  <c r="R27" i="10"/>
  <c r="R25" i="10" s="1"/>
  <c r="Q27" i="10"/>
  <c r="P27" i="10"/>
  <c r="O27" i="10"/>
  <c r="O25" i="10" s="1"/>
  <c r="O49" i="10" s="1"/>
  <c r="N27" i="10"/>
  <c r="N25" i="10" s="1"/>
  <c r="M27" i="10"/>
  <c r="L27" i="10"/>
  <c r="K27" i="10"/>
  <c r="K25" i="10" s="1"/>
  <c r="K49" i="10" s="1"/>
  <c r="J27" i="10"/>
  <c r="J25" i="10" s="1"/>
  <c r="I27" i="10"/>
  <c r="H27" i="10"/>
  <c r="G27" i="10"/>
  <c r="G25" i="10" s="1"/>
  <c r="G49" i="10" s="1"/>
  <c r="F27" i="10"/>
  <c r="F25" i="10" s="1"/>
  <c r="E27" i="10"/>
  <c r="C26" i="10"/>
  <c r="T25" i="10"/>
  <c r="T49" i="10" s="1"/>
  <c r="L25" i="10"/>
  <c r="L49" i="10" s="1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C22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C21" i="10"/>
  <c r="T18" i="10"/>
  <c r="S18" i="10"/>
  <c r="R18" i="10"/>
  <c r="R16" i="10" s="1"/>
  <c r="Q18" i="10"/>
  <c r="P18" i="10"/>
  <c r="O18" i="10"/>
  <c r="N18" i="10"/>
  <c r="N16" i="10" s="1"/>
  <c r="M18" i="10"/>
  <c r="L18" i="10"/>
  <c r="K18" i="10"/>
  <c r="J18" i="10"/>
  <c r="J16" i="10" s="1"/>
  <c r="I18" i="10"/>
  <c r="H18" i="10"/>
  <c r="G18" i="10"/>
  <c r="F18" i="10"/>
  <c r="F16" i="10" s="1"/>
  <c r="E18" i="10"/>
  <c r="C18" i="10"/>
  <c r="C17" i="10"/>
  <c r="T16" i="10"/>
  <c r="S16" i="10"/>
  <c r="P16" i="10"/>
  <c r="O16" i="10"/>
  <c r="L16" i="10"/>
  <c r="K16" i="10"/>
  <c r="H16" i="10"/>
  <c r="G16" i="10"/>
  <c r="C15" i="10"/>
  <c r="C14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C12" i="10"/>
  <c r="C11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48" i="9"/>
  <c r="C47" i="9"/>
  <c r="P46" i="9"/>
  <c r="O46" i="9"/>
  <c r="N46" i="9"/>
  <c r="M46" i="9"/>
  <c r="L46" i="9"/>
  <c r="K46" i="9"/>
  <c r="J46" i="9"/>
  <c r="I46" i="9"/>
  <c r="H46" i="9"/>
  <c r="G46" i="9"/>
  <c r="F46" i="9"/>
  <c r="E46" i="9"/>
  <c r="C45" i="9"/>
  <c r="C44" i="9"/>
  <c r="P43" i="9"/>
  <c r="O43" i="9"/>
  <c r="N43" i="9"/>
  <c r="M43" i="9"/>
  <c r="L43" i="9"/>
  <c r="K43" i="9"/>
  <c r="J43" i="9"/>
  <c r="I43" i="9"/>
  <c r="H43" i="9"/>
  <c r="G43" i="9"/>
  <c r="F43" i="9"/>
  <c r="E43" i="9"/>
  <c r="P42" i="9"/>
  <c r="O42" i="9"/>
  <c r="L42" i="9"/>
  <c r="K42" i="9"/>
  <c r="H42" i="9"/>
  <c r="G42" i="9"/>
  <c r="C38" i="9"/>
  <c r="P37" i="9"/>
  <c r="O37" i="9"/>
  <c r="N37" i="9"/>
  <c r="M37" i="9"/>
  <c r="M25" i="9" s="1"/>
  <c r="L37" i="9"/>
  <c r="K37" i="9"/>
  <c r="J37" i="9"/>
  <c r="I37" i="9"/>
  <c r="I25" i="9" s="1"/>
  <c r="H37" i="9"/>
  <c r="G37" i="9"/>
  <c r="F37" i="9"/>
  <c r="E37" i="9"/>
  <c r="E25" i="9" s="1"/>
  <c r="P36" i="9"/>
  <c r="O36" i="9"/>
  <c r="N36" i="9"/>
  <c r="N42" i="9" s="1"/>
  <c r="M36" i="9"/>
  <c r="M42" i="9" s="1"/>
  <c r="L36" i="9"/>
  <c r="K36" i="9"/>
  <c r="J36" i="9"/>
  <c r="J42" i="9" s="1"/>
  <c r="I36" i="9"/>
  <c r="I42" i="9" s="1"/>
  <c r="H36" i="9"/>
  <c r="G36" i="9"/>
  <c r="F36" i="9"/>
  <c r="F42" i="9" s="1"/>
  <c r="E36" i="9"/>
  <c r="E42" i="9" s="1"/>
  <c r="P35" i="9"/>
  <c r="O35" i="9"/>
  <c r="N35" i="9"/>
  <c r="M35" i="9"/>
  <c r="L35" i="9"/>
  <c r="K35" i="9"/>
  <c r="J35" i="9"/>
  <c r="I35" i="9"/>
  <c r="H35" i="9"/>
  <c r="G35" i="9"/>
  <c r="F35" i="9"/>
  <c r="E35" i="9"/>
  <c r="C34" i="9"/>
  <c r="C33" i="9"/>
  <c r="C32" i="9"/>
  <c r="P31" i="9"/>
  <c r="O31" i="9"/>
  <c r="N31" i="9"/>
  <c r="M31" i="9"/>
  <c r="L31" i="9"/>
  <c r="K31" i="9"/>
  <c r="J31" i="9"/>
  <c r="I31" i="9"/>
  <c r="H31" i="9"/>
  <c r="G31" i="9"/>
  <c r="F31" i="9"/>
  <c r="E31" i="9"/>
  <c r="C30" i="9"/>
  <c r="C29" i="9"/>
  <c r="C28" i="9"/>
  <c r="P27" i="9"/>
  <c r="O27" i="9"/>
  <c r="O25" i="9" s="1"/>
  <c r="O49" i="9" s="1"/>
  <c r="N27" i="9"/>
  <c r="N25" i="9" s="1"/>
  <c r="M27" i="9"/>
  <c r="L27" i="9"/>
  <c r="K27" i="9"/>
  <c r="K25" i="9" s="1"/>
  <c r="K49" i="9" s="1"/>
  <c r="J27" i="9"/>
  <c r="J25" i="9" s="1"/>
  <c r="I27" i="9"/>
  <c r="H27" i="9"/>
  <c r="G27" i="9"/>
  <c r="G25" i="9" s="1"/>
  <c r="G49" i="9" s="1"/>
  <c r="F27" i="9"/>
  <c r="F25" i="9" s="1"/>
  <c r="E27" i="9"/>
  <c r="C26" i="9"/>
  <c r="P25" i="9"/>
  <c r="L25" i="9"/>
  <c r="H25" i="9"/>
  <c r="P22" i="9"/>
  <c r="O22" i="9"/>
  <c r="N22" i="9"/>
  <c r="M22" i="9"/>
  <c r="L22" i="9"/>
  <c r="K22" i="9"/>
  <c r="J22" i="9"/>
  <c r="I22" i="9"/>
  <c r="H22" i="9"/>
  <c r="G22" i="9"/>
  <c r="F22" i="9"/>
  <c r="E22" i="9"/>
  <c r="C22" i="9"/>
  <c r="P21" i="9"/>
  <c r="O21" i="9"/>
  <c r="N21" i="9"/>
  <c r="M21" i="9"/>
  <c r="L21" i="9"/>
  <c r="K21" i="9"/>
  <c r="J21" i="9"/>
  <c r="I21" i="9"/>
  <c r="H21" i="9"/>
  <c r="G21" i="9"/>
  <c r="F21" i="9"/>
  <c r="E21" i="9"/>
  <c r="C21" i="9"/>
  <c r="P18" i="9"/>
  <c r="O18" i="9"/>
  <c r="N18" i="9"/>
  <c r="N16" i="9" s="1"/>
  <c r="M18" i="9"/>
  <c r="L18" i="9"/>
  <c r="K18" i="9"/>
  <c r="J18" i="9"/>
  <c r="J16" i="9" s="1"/>
  <c r="I18" i="9"/>
  <c r="H18" i="9"/>
  <c r="G18" i="9"/>
  <c r="F18" i="9"/>
  <c r="F16" i="9" s="1"/>
  <c r="E18" i="9"/>
  <c r="C18" i="9"/>
  <c r="C17" i="9"/>
  <c r="P16" i="9"/>
  <c r="O16" i="9"/>
  <c r="L16" i="9"/>
  <c r="K16" i="9"/>
  <c r="H16" i="9"/>
  <c r="G16" i="9"/>
  <c r="C15" i="9"/>
  <c r="C14" i="9"/>
  <c r="P13" i="9"/>
  <c r="O13" i="9"/>
  <c r="N13" i="9"/>
  <c r="M13" i="9"/>
  <c r="L13" i="9"/>
  <c r="K13" i="9"/>
  <c r="J13" i="9"/>
  <c r="I13" i="9"/>
  <c r="H13" i="9"/>
  <c r="G13" i="9"/>
  <c r="F13" i="9"/>
  <c r="E13" i="9"/>
  <c r="C12" i="9"/>
  <c r="C11" i="9"/>
  <c r="P10" i="9"/>
  <c r="O10" i="9"/>
  <c r="N10" i="9"/>
  <c r="M10" i="9"/>
  <c r="L10" i="9"/>
  <c r="K10" i="9"/>
  <c r="J10" i="9"/>
  <c r="I10" i="9"/>
  <c r="H10" i="9"/>
  <c r="H49" i="9" s="1"/>
  <c r="G10" i="9"/>
  <c r="F10" i="9"/>
  <c r="E10" i="9"/>
  <c r="O50" i="8"/>
  <c r="C49" i="8"/>
  <c r="C48" i="8"/>
  <c r="O47" i="8"/>
  <c r="N47" i="8"/>
  <c r="M47" i="8"/>
  <c r="L47" i="8"/>
  <c r="K47" i="8"/>
  <c r="J47" i="8"/>
  <c r="I47" i="8"/>
  <c r="H47" i="8"/>
  <c r="G47" i="8"/>
  <c r="F47" i="8"/>
  <c r="E47" i="8"/>
  <c r="C46" i="8"/>
  <c r="C45" i="8"/>
  <c r="O44" i="8"/>
  <c r="N44" i="8"/>
  <c r="M44" i="8"/>
  <c r="L44" i="8"/>
  <c r="K44" i="8"/>
  <c r="J44" i="8"/>
  <c r="I44" i="8"/>
  <c r="H44" i="8"/>
  <c r="G44" i="8"/>
  <c r="F44" i="8"/>
  <c r="E44" i="8"/>
  <c r="H43" i="8"/>
  <c r="C39" i="8"/>
  <c r="O38" i="8"/>
  <c r="N38" i="8"/>
  <c r="M38" i="8"/>
  <c r="L38" i="8"/>
  <c r="L43" i="8" s="1"/>
  <c r="K38" i="8"/>
  <c r="J38" i="8"/>
  <c r="I38" i="8"/>
  <c r="H38" i="8"/>
  <c r="G38" i="8"/>
  <c r="F38" i="8"/>
  <c r="E38" i="8"/>
  <c r="O37" i="8"/>
  <c r="O43" i="8" s="1"/>
  <c r="N37" i="8"/>
  <c r="N43" i="8" s="1"/>
  <c r="M37" i="8"/>
  <c r="M43" i="8" s="1"/>
  <c r="L37" i="8"/>
  <c r="K37" i="8"/>
  <c r="K43" i="8" s="1"/>
  <c r="J37" i="8"/>
  <c r="J43" i="8" s="1"/>
  <c r="I37" i="8"/>
  <c r="I43" i="8" s="1"/>
  <c r="H37" i="8"/>
  <c r="G37" i="8"/>
  <c r="G43" i="8" s="1"/>
  <c r="F37" i="8"/>
  <c r="F43" i="8" s="1"/>
  <c r="E37" i="8"/>
  <c r="E43" i="8" s="1"/>
  <c r="O36" i="8"/>
  <c r="N36" i="8"/>
  <c r="M36" i="8"/>
  <c r="L36" i="8"/>
  <c r="K36" i="8"/>
  <c r="J36" i="8"/>
  <c r="I36" i="8"/>
  <c r="H36" i="8"/>
  <c r="G36" i="8"/>
  <c r="F36" i="8"/>
  <c r="E36" i="8"/>
  <c r="C35" i="8"/>
  <c r="C34" i="8"/>
  <c r="C33" i="8"/>
  <c r="O32" i="8"/>
  <c r="O26" i="8" s="1"/>
  <c r="N32" i="8"/>
  <c r="M32" i="8"/>
  <c r="L32" i="8"/>
  <c r="L26" i="8" s="1"/>
  <c r="K32" i="8"/>
  <c r="K26" i="8" s="1"/>
  <c r="J32" i="8"/>
  <c r="I32" i="8"/>
  <c r="H32" i="8"/>
  <c r="H26" i="8" s="1"/>
  <c r="G32" i="8"/>
  <c r="G26" i="8" s="1"/>
  <c r="F32" i="8"/>
  <c r="E32" i="8"/>
  <c r="C31" i="8"/>
  <c r="C30" i="8"/>
  <c r="C29" i="8"/>
  <c r="O28" i="8"/>
  <c r="N28" i="8"/>
  <c r="N26" i="8" s="1"/>
  <c r="N50" i="8" s="1"/>
  <c r="M28" i="8"/>
  <c r="L28" i="8"/>
  <c r="K28" i="8"/>
  <c r="J28" i="8"/>
  <c r="J26" i="8" s="1"/>
  <c r="J50" i="8" s="1"/>
  <c r="I28" i="8"/>
  <c r="H28" i="8"/>
  <c r="G28" i="8"/>
  <c r="F28" i="8"/>
  <c r="F26" i="8" s="1"/>
  <c r="F50" i="8" s="1"/>
  <c r="E28" i="8"/>
  <c r="C27" i="8"/>
  <c r="M26" i="8"/>
  <c r="I26" i="8"/>
  <c r="I50" i="8" s="1"/>
  <c r="E26" i="8"/>
  <c r="O23" i="8"/>
  <c r="N23" i="8"/>
  <c r="M23" i="8"/>
  <c r="L23" i="8"/>
  <c r="K23" i="8"/>
  <c r="J23" i="8"/>
  <c r="I23" i="8"/>
  <c r="H23" i="8"/>
  <c r="G23" i="8"/>
  <c r="F23" i="8"/>
  <c r="E23" i="8"/>
  <c r="C23" i="8"/>
  <c r="O22" i="8"/>
  <c r="N22" i="8"/>
  <c r="M22" i="8"/>
  <c r="L22" i="8"/>
  <c r="K22" i="8"/>
  <c r="J22" i="8"/>
  <c r="I22" i="8"/>
  <c r="H22" i="8"/>
  <c r="G22" i="8"/>
  <c r="F22" i="8"/>
  <c r="E22" i="8"/>
  <c r="C22" i="8"/>
  <c r="O19" i="8"/>
  <c r="N19" i="8"/>
  <c r="M19" i="8"/>
  <c r="L19" i="8"/>
  <c r="L17" i="8" s="1"/>
  <c r="K19" i="8"/>
  <c r="J19" i="8"/>
  <c r="I19" i="8"/>
  <c r="H19" i="8"/>
  <c r="H17" i="8" s="1"/>
  <c r="G19" i="8"/>
  <c r="F19" i="8"/>
  <c r="E19" i="8"/>
  <c r="C19" i="8"/>
  <c r="C18" i="8"/>
  <c r="O17" i="8"/>
  <c r="N17" i="8"/>
  <c r="M17" i="8"/>
  <c r="K17" i="8"/>
  <c r="J17" i="8"/>
  <c r="I17" i="8"/>
  <c r="G17" i="8"/>
  <c r="F17" i="8"/>
  <c r="E17" i="8"/>
  <c r="C16" i="8"/>
  <c r="C15" i="8"/>
  <c r="O14" i="8"/>
  <c r="N14" i="8"/>
  <c r="M14" i="8"/>
  <c r="L14" i="8"/>
  <c r="K14" i="8"/>
  <c r="J14" i="8"/>
  <c r="I14" i="8"/>
  <c r="H14" i="8"/>
  <c r="G14" i="8"/>
  <c r="F14" i="8"/>
  <c r="E14" i="8"/>
  <c r="C13" i="8"/>
  <c r="C12" i="8"/>
  <c r="O11" i="8"/>
  <c r="N11" i="8"/>
  <c r="M11" i="8"/>
  <c r="L11" i="8"/>
  <c r="K11" i="8"/>
  <c r="J11" i="8"/>
  <c r="I11" i="8"/>
  <c r="H11" i="8"/>
  <c r="G11" i="8"/>
  <c r="G50" i="8" s="1"/>
  <c r="F11" i="8"/>
  <c r="E11" i="8"/>
  <c r="C48" i="7"/>
  <c r="C47" i="7"/>
  <c r="K46" i="7"/>
  <c r="J46" i="7"/>
  <c r="I46" i="7"/>
  <c r="H46" i="7"/>
  <c r="G46" i="7"/>
  <c r="F46" i="7"/>
  <c r="E46" i="7"/>
  <c r="C45" i="7"/>
  <c r="C44" i="7"/>
  <c r="K43" i="7"/>
  <c r="J43" i="7"/>
  <c r="I43" i="7"/>
  <c r="H43" i="7"/>
  <c r="G43" i="7"/>
  <c r="F43" i="7"/>
  <c r="E43" i="7"/>
  <c r="H42" i="7"/>
  <c r="C38" i="7"/>
  <c r="K37" i="7"/>
  <c r="J37" i="7"/>
  <c r="J42" i="7" s="1"/>
  <c r="I37" i="7"/>
  <c r="H37" i="7"/>
  <c r="G37" i="7"/>
  <c r="F37" i="7"/>
  <c r="F42" i="7" s="1"/>
  <c r="E37" i="7"/>
  <c r="K36" i="7"/>
  <c r="K42" i="7" s="1"/>
  <c r="J36" i="7"/>
  <c r="I36" i="7"/>
  <c r="I42" i="7" s="1"/>
  <c r="H36" i="7"/>
  <c r="G36" i="7"/>
  <c r="G42" i="7" s="1"/>
  <c r="F36" i="7"/>
  <c r="E36" i="7"/>
  <c r="E42" i="7" s="1"/>
  <c r="K35" i="7"/>
  <c r="J35" i="7"/>
  <c r="I35" i="7"/>
  <c r="H35" i="7"/>
  <c r="G35" i="7"/>
  <c r="F35" i="7"/>
  <c r="E35" i="7"/>
  <c r="C34" i="7"/>
  <c r="C33" i="7"/>
  <c r="C32" i="7"/>
  <c r="K31" i="7"/>
  <c r="J31" i="7"/>
  <c r="I31" i="7"/>
  <c r="I25" i="7" s="1"/>
  <c r="H31" i="7"/>
  <c r="H25" i="7" s="1"/>
  <c r="G31" i="7"/>
  <c r="F31" i="7"/>
  <c r="E31" i="7"/>
  <c r="E25" i="7" s="1"/>
  <c r="C30" i="7"/>
  <c r="C29" i="7"/>
  <c r="C28" i="7"/>
  <c r="K27" i="7"/>
  <c r="J27" i="7"/>
  <c r="I27" i="7"/>
  <c r="H27" i="7"/>
  <c r="G27" i="7"/>
  <c r="F27" i="7"/>
  <c r="E27" i="7"/>
  <c r="C26" i="7"/>
  <c r="K25" i="7"/>
  <c r="J25" i="7"/>
  <c r="J49" i="7" s="1"/>
  <c r="G25" i="7"/>
  <c r="F25" i="7"/>
  <c r="F49" i="7" s="1"/>
  <c r="K22" i="7"/>
  <c r="J22" i="7"/>
  <c r="I22" i="7"/>
  <c r="H22" i="7"/>
  <c r="G22" i="7"/>
  <c r="F22" i="7"/>
  <c r="E22" i="7"/>
  <c r="C22" i="7"/>
  <c r="K21" i="7"/>
  <c r="J21" i="7"/>
  <c r="I21" i="7"/>
  <c r="H21" i="7"/>
  <c r="G21" i="7"/>
  <c r="F21" i="7"/>
  <c r="E21" i="7"/>
  <c r="C21" i="7"/>
  <c r="K18" i="7"/>
  <c r="K16" i="7" s="1"/>
  <c r="J18" i="7"/>
  <c r="I18" i="7"/>
  <c r="I16" i="7" s="1"/>
  <c r="H18" i="7"/>
  <c r="G18" i="7"/>
  <c r="G16" i="7" s="1"/>
  <c r="F18" i="7"/>
  <c r="E18" i="7"/>
  <c r="E16" i="7" s="1"/>
  <c r="C18" i="7"/>
  <c r="C17" i="7"/>
  <c r="J16" i="7"/>
  <c r="H16" i="7"/>
  <c r="F16" i="7"/>
  <c r="C15" i="7"/>
  <c r="C14" i="7"/>
  <c r="K13" i="7"/>
  <c r="J13" i="7"/>
  <c r="I13" i="7"/>
  <c r="H13" i="7"/>
  <c r="G13" i="7"/>
  <c r="F13" i="7"/>
  <c r="E13" i="7"/>
  <c r="C12" i="7"/>
  <c r="C11" i="7"/>
  <c r="K10" i="7"/>
  <c r="J10" i="7"/>
  <c r="I10" i="7"/>
  <c r="H10" i="7"/>
  <c r="G10" i="7"/>
  <c r="F10" i="7"/>
  <c r="E10" i="7"/>
  <c r="C48" i="6"/>
  <c r="C47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45" i="6"/>
  <c r="C44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P42" i="6"/>
  <c r="L42" i="6"/>
  <c r="H42" i="6"/>
  <c r="C38" i="6"/>
  <c r="Q37" i="6"/>
  <c r="P37" i="6"/>
  <c r="O37" i="6"/>
  <c r="N37" i="6"/>
  <c r="N42" i="6" s="1"/>
  <c r="M37" i="6"/>
  <c r="L37" i="6"/>
  <c r="K37" i="6"/>
  <c r="J37" i="6"/>
  <c r="J42" i="6" s="1"/>
  <c r="I37" i="6"/>
  <c r="H37" i="6"/>
  <c r="G37" i="6"/>
  <c r="F37" i="6"/>
  <c r="F42" i="6" s="1"/>
  <c r="E37" i="6"/>
  <c r="Q36" i="6"/>
  <c r="Q42" i="6" s="1"/>
  <c r="P36" i="6"/>
  <c r="O36" i="6"/>
  <c r="O42" i="6" s="1"/>
  <c r="N36" i="6"/>
  <c r="M36" i="6"/>
  <c r="M42" i="6" s="1"/>
  <c r="L36" i="6"/>
  <c r="K36" i="6"/>
  <c r="K42" i="6" s="1"/>
  <c r="J36" i="6"/>
  <c r="I36" i="6"/>
  <c r="I42" i="6" s="1"/>
  <c r="H36" i="6"/>
  <c r="G36" i="6"/>
  <c r="G42" i="6" s="1"/>
  <c r="F36" i="6"/>
  <c r="E36" i="6"/>
  <c r="E42" i="6" s="1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34" i="6"/>
  <c r="C33" i="6"/>
  <c r="C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30" i="6"/>
  <c r="C29" i="6"/>
  <c r="C28" i="6"/>
  <c r="Q27" i="6"/>
  <c r="P27" i="6"/>
  <c r="P25" i="6" s="1"/>
  <c r="P49" i="6" s="1"/>
  <c r="O27" i="6"/>
  <c r="O25" i="6" s="1"/>
  <c r="O49" i="6" s="1"/>
  <c r="N27" i="6"/>
  <c r="M27" i="6"/>
  <c r="L27" i="6"/>
  <c r="L25" i="6" s="1"/>
  <c r="L49" i="6" s="1"/>
  <c r="K27" i="6"/>
  <c r="K25" i="6" s="1"/>
  <c r="K49" i="6" s="1"/>
  <c r="J27" i="6"/>
  <c r="I27" i="6"/>
  <c r="H27" i="6"/>
  <c r="H25" i="6" s="1"/>
  <c r="H49" i="6" s="1"/>
  <c r="G27" i="6"/>
  <c r="G25" i="6" s="1"/>
  <c r="G49" i="6" s="1"/>
  <c r="F27" i="6"/>
  <c r="E27" i="6"/>
  <c r="C26" i="6"/>
  <c r="Q25" i="6"/>
  <c r="M25" i="6"/>
  <c r="J25" i="6"/>
  <c r="J49" i="6" s="1"/>
  <c r="I25" i="6"/>
  <c r="E25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21" i="6"/>
  <c r="Q18" i="6"/>
  <c r="Q16" i="6" s="1"/>
  <c r="Q49" i="6" s="1"/>
  <c r="P18" i="6"/>
  <c r="O18" i="6"/>
  <c r="O16" i="6" s="1"/>
  <c r="N18" i="6"/>
  <c r="M18" i="6"/>
  <c r="M16" i="6" s="1"/>
  <c r="M49" i="6" s="1"/>
  <c r="L18" i="6"/>
  <c r="K18" i="6"/>
  <c r="K16" i="6" s="1"/>
  <c r="J18" i="6"/>
  <c r="I18" i="6"/>
  <c r="I16" i="6" s="1"/>
  <c r="I49" i="6" s="1"/>
  <c r="H18" i="6"/>
  <c r="G18" i="6"/>
  <c r="G16" i="6" s="1"/>
  <c r="F18" i="6"/>
  <c r="E18" i="6"/>
  <c r="E16" i="6" s="1"/>
  <c r="E49" i="6" s="1"/>
  <c r="C18" i="6"/>
  <c r="C17" i="6"/>
  <c r="P16" i="6"/>
  <c r="N16" i="6"/>
  <c r="L16" i="6"/>
  <c r="J16" i="6"/>
  <c r="H16" i="6"/>
  <c r="F16" i="6"/>
  <c r="C15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C12" i="6"/>
  <c r="C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C48" i="5"/>
  <c r="C47" i="5"/>
  <c r="L46" i="5"/>
  <c r="K46" i="5"/>
  <c r="J46" i="5"/>
  <c r="I46" i="5"/>
  <c r="H46" i="5"/>
  <c r="G46" i="5"/>
  <c r="F46" i="5"/>
  <c r="E46" i="5"/>
  <c r="C45" i="5"/>
  <c r="C44" i="5"/>
  <c r="L43" i="5"/>
  <c r="K43" i="5"/>
  <c r="J43" i="5"/>
  <c r="I43" i="5"/>
  <c r="H43" i="5"/>
  <c r="G43" i="5"/>
  <c r="F43" i="5"/>
  <c r="E43" i="5"/>
  <c r="L42" i="5"/>
  <c r="J42" i="5"/>
  <c r="H42" i="5"/>
  <c r="F42" i="5"/>
  <c r="C38" i="5"/>
  <c r="L37" i="5"/>
  <c r="K37" i="5"/>
  <c r="K25" i="5" s="1"/>
  <c r="K49" i="5" s="1"/>
  <c r="J37" i="5"/>
  <c r="I37" i="5"/>
  <c r="I25" i="5" s="1"/>
  <c r="H37" i="5"/>
  <c r="G37" i="5"/>
  <c r="G25" i="5" s="1"/>
  <c r="F37" i="5"/>
  <c r="E37" i="5"/>
  <c r="E25" i="5" s="1"/>
  <c r="L36" i="5"/>
  <c r="K36" i="5"/>
  <c r="K42" i="5" s="1"/>
  <c r="J36" i="5"/>
  <c r="I36" i="5"/>
  <c r="I42" i="5" s="1"/>
  <c r="H36" i="5"/>
  <c r="G36" i="5"/>
  <c r="G42" i="5" s="1"/>
  <c r="F36" i="5"/>
  <c r="E36" i="5"/>
  <c r="E42" i="5" s="1"/>
  <c r="L35" i="5"/>
  <c r="K35" i="5"/>
  <c r="J35" i="5"/>
  <c r="I35" i="5"/>
  <c r="H35" i="5"/>
  <c r="G35" i="5"/>
  <c r="F35" i="5"/>
  <c r="E35" i="5"/>
  <c r="C34" i="5"/>
  <c r="C33" i="5"/>
  <c r="C32" i="5"/>
  <c r="L31" i="5"/>
  <c r="K31" i="5"/>
  <c r="J31" i="5"/>
  <c r="I31" i="5"/>
  <c r="H31" i="5"/>
  <c r="G31" i="5"/>
  <c r="F31" i="5"/>
  <c r="E31" i="5"/>
  <c r="C30" i="5"/>
  <c r="C29" i="5"/>
  <c r="C28" i="5"/>
  <c r="L27" i="5"/>
  <c r="K27" i="5"/>
  <c r="J27" i="5"/>
  <c r="I27" i="5"/>
  <c r="H27" i="5"/>
  <c r="G27" i="5"/>
  <c r="F27" i="5"/>
  <c r="E27" i="5"/>
  <c r="C26" i="5"/>
  <c r="L25" i="5"/>
  <c r="J25" i="5"/>
  <c r="H25" i="5"/>
  <c r="F25" i="5"/>
  <c r="F49" i="5" s="1"/>
  <c r="L22" i="5"/>
  <c r="K22" i="5"/>
  <c r="J22" i="5"/>
  <c r="I22" i="5"/>
  <c r="H22" i="5"/>
  <c r="H16" i="5" s="1"/>
  <c r="H49" i="5" s="1"/>
  <c r="G22" i="5"/>
  <c r="F22" i="5"/>
  <c r="E22" i="5"/>
  <c r="C22" i="5"/>
  <c r="L21" i="5"/>
  <c r="K21" i="5"/>
  <c r="K16" i="5" s="1"/>
  <c r="J21" i="5"/>
  <c r="I21" i="5"/>
  <c r="I16" i="5" s="1"/>
  <c r="H21" i="5"/>
  <c r="G21" i="5"/>
  <c r="G16" i="5" s="1"/>
  <c r="F21" i="5"/>
  <c r="E21" i="5"/>
  <c r="E16" i="5" s="1"/>
  <c r="C21" i="5"/>
  <c r="L18" i="5"/>
  <c r="K18" i="5"/>
  <c r="J18" i="5"/>
  <c r="J16" i="5" s="1"/>
  <c r="I18" i="5"/>
  <c r="H18" i="5"/>
  <c r="G18" i="5"/>
  <c r="F18" i="5"/>
  <c r="F16" i="5" s="1"/>
  <c r="E18" i="5"/>
  <c r="C18" i="5"/>
  <c r="C17" i="5"/>
  <c r="L16" i="5"/>
  <c r="C15" i="5"/>
  <c r="C14" i="5"/>
  <c r="L13" i="5"/>
  <c r="K13" i="5"/>
  <c r="J13" i="5"/>
  <c r="I13" i="5"/>
  <c r="H13" i="5"/>
  <c r="G13" i="5"/>
  <c r="F13" i="5"/>
  <c r="E13" i="5"/>
  <c r="C12" i="5"/>
  <c r="C11" i="5"/>
  <c r="L10" i="5"/>
  <c r="L49" i="5" s="1"/>
  <c r="K10" i="5"/>
  <c r="J10" i="5"/>
  <c r="I10" i="5"/>
  <c r="H10" i="5"/>
  <c r="G10" i="5"/>
  <c r="F10" i="5"/>
  <c r="E10" i="5"/>
  <c r="O50" i="4"/>
  <c r="K50" i="4"/>
  <c r="G50" i="4"/>
  <c r="C49" i="4"/>
  <c r="C48" i="4"/>
  <c r="O47" i="4"/>
  <c r="N47" i="4"/>
  <c r="M47" i="4"/>
  <c r="L47" i="4"/>
  <c r="K47" i="4"/>
  <c r="J47" i="4"/>
  <c r="I47" i="4"/>
  <c r="H47" i="4"/>
  <c r="G47" i="4"/>
  <c r="F47" i="4"/>
  <c r="E47" i="4"/>
  <c r="C46" i="4"/>
  <c r="C45" i="4"/>
  <c r="O44" i="4"/>
  <c r="N44" i="4"/>
  <c r="M44" i="4"/>
  <c r="L44" i="4"/>
  <c r="K44" i="4"/>
  <c r="J44" i="4"/>
  <c r="I44" i="4"/>
  <c r="H44" i="4"/>
  <c r="G44" i="4"/>
  <c r="F44" i="4"/>
  <c r="E44" i="4"/>
  <c r="L43" i="4"/>
  <c r="H43" i="4"/>
  <c r="C39" i="4"/>
  <c r="O38" i="4"/>
  <c r="N38" i="4"/>
  <c r="N43" i="4" s="1"/>
  <c r="M38" i="4"/>
  <c r="L38" i="4"/>
  <c r="K38" i="4"/>
  <c r="J38" i="4"/>
  <c r="J43" i="4" s="1"/>
  <c r="I38" i="4"/>
  <c r="H38" i="4"/>
  <c r="G38" i="4"/>
  <c r="F38" i="4"/>
  <c r="F43" i="4" s="1"/>
  <c r="E38" i="4"/>
  <c r="O37" i="4"/>
  <c r="O43" i="4" s="1"/>
  <c r="N37" i="4"/>
  <c r="M37" i="4"/>
  <c r="M43" i="4" s="1"/>
  <c r="L37" i="4"/>
  <c r="K37" i="4"/>
  <c r="K43" i="4" s="1"/>
  <c r="J37" i="4"/>
  <c r="I37" i="4"/>
  <c r="I43" i="4" s="1"/>
  <c r="H37" i="4"/>
  <c r="G37" i="4"/>
  <c r="G43" i="4" s="1"/>
  <c r="F37" i="4"/>
  <c r="E37" i="4"/>
  <c r="E43" i="4" s="1"/>
  <c r="O36" i="4"/>
  <c r="N36" i="4"/>
  <c r="M36" i="4"/>
  <c r="L36" i="4"/>
  <c r="K36" i="4"/>
  <c r="J36" i="4"/>
  <c r="I36" i="4"/>
  <c r="H36" i="4"/>
  <c r="G36" i="4"/>
  <c r="F36" i="4"/>
  <c r="E36" i="4"/>
  <c r="C35" i="4"/>
  <c r="C34" i="4"/>
  <c r="C33" i="4"/>
  <c r="O32" i="4"/>
  <c r="N32" i="4"/>
  <c r="M32" i="4"/>
  <c r="L32" i="4"/>
  <c r="L26" i="4" s="1"/>
  <c r="K32" i="4"/>
  <c r="J32" i="4"/>
  <c r="I32" i="4"/>
  <c r="H32" i="4"/>
  <c r="H26" i="4" s="1"/>
  <c r="G32" i="4"/>
  <c r="F32" i="4"/>
  <c r="E32" i="4"/>
  <c r="C31" i="4"/>
  <c r="C30" i="4"/>
  <c r="C29" i="4"/>
  <c r="O28" i="4"/>
  <c r="N28" i="4"/>
  <c r="M28" i="4"/>
  <c r="L28" i="4"/>
  <c r="K28" i="4"/>
  <c r="J28" i="4"/>
  <c r="I28" i="4"/>
  <c r="H28" i="4"/>
  <c r="G28" i="4"/>
  <c r="F28" i="4"/>
  <c r="E28" i="4"/>
  <c r="C27" i="4"/>
  <c r="O26" i="4"/>
  <c r="N26" i="4"/>
  <c r="M26" i="4"/>
  <c r="K26" i="4"/>
  <c r="J26" i="4"/>
  <c r="I26" i="4"/>
  <c r="G26" i="4"/>
  <c r="F26" i="4"/>
  <c r="F50" i="4" s="1"/>
  <c r="E26" i="4"/>
  <c r="O23" i="4"/>
  <c r="N23" i="4"/>
  <c r="M23" i="4"/>
  <c r="L23" i="4"/>
  <c r="K23" i="4"/>
  <c r="J23" i="4"/>
  <c r="I23" i="4"/>
  <c r="H23" i="4"/>
  <c r="G23" i="4"/>
  <c r="F23" i="4"/>
  <c r="E23" i="4"/>
  <c r="C23" i="4"/>
  <c r="O22" i="4"/>
  <c r="N22" i="4"/>
  <c r="M22" i="4"/>
  <c r="L22" i="4"/>
  <c r="K22" i="4"/>
  <c r="J22" i="4"/>
  <c r="I22" i="4"/>
  <c r="H22" i="4"/>
  <c r="G22" i="4"/>
  <c r="F22" i="4"/>
  <c r="E22" i="4"/>
  <c r="C22" i="4"/>
  <c r="O19" i="4"/>
  <c r="O17" i="4" s="1"/>
  <c r="N19" i="4"/>
  <c r="M19" i="4"/>
  <c r="M17" i="4" s="1"/>
  <c r="L19" i="4"/>
  <c r="K19" i="4"/>
  <c r="K17" i="4" s="1"/>
  <c r="J19" i="4"/>
  <c r="I19" i="4"/>
  <c r="I17" i="4" s="1"/>
  <c r="H19" i="4"/>
  <c r="G19" i="4"/>
  <c r="G17" i="4" s="1"/>
  <c r="F19" i="4"/>
  <c r="E19" i="4"/>
  <c r="E17" i="4" s="1"/>
  <c r="C19" i="4"/>
  <c r="C18" i="4"/>
  <c r="N17" i="4"/>
  <c r="L17" i="4"/>
  <c r="J17" i="4"/>
  <c r="H17" i="4"/>
  <c r="F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C13" i="4"/>
  <c r="C12" i="4"/>
  <c r="O11" i="4"/>
  <c r="N11" i="4"/>
  <c r="M11" i="4"/>
  <c r="L11" i="4"/>
  <c r="K11" i="4"/>
  <c r="J11" i="4"/>
  <c r="I11" i="4"/>
  <c r="H11" i="4"/>
  <c r="G11" i="4"/>
  <c r="F11" i="4"/>
  <c r="E11" i="4"/>
  <c r="K49" i="3"/>
  <c r="G49" i="3"/>
  <c r="C48" i="3"/>
  <c r="C47" i="3"/>
  <c r="O46" i="3"/>
  <c r="N46" i="3"/>
  <c r="M46" i="3"/>
  <c r="L46" i="3"/>
  <c r="K46" i="3"/>
  <c r="J46" i="3"/>
  <c r="I46" i="3"/>
  <c r="H46" i="3"/>
  <c r="G46" i="3"/>
  <c r="F46" i="3"/>
  <c r="E46" i="3"/>
  <c r="C45" i="3"/>
  <c r="C44" i="3"/>
  <c r="O43" i="3"/>
  <c r="N43" i="3"/>
  <c r="M43" i="3"/>
  <c r="L43" i="3"/>
  <c r="K43" i="3"/>
  <c r="J43" i="3"/>
  <c r="I43" i="3"/>
  <c r="H43" i="3"/>
  <c r="G43" i="3"/>
  <c r="F43" i="3"/>
  <c r="E43" i="3"/>
  <c r="L42" i="3"/>
  <c r="H42" i="3"/>
  <c r="C38" i="3"/>
  <c r="O37" i="3"/>
  <c r="N37" i="3"/>
  <c r="M37" i="3"/>
  <c r="L37" i="3"/>
  <c r="K37" i="3"/>
  <c r="J37" i="3"/>
  <c r="I37" i="3"/>
  <c r="H37" i="3"/>
  <c r="G37" i="3"/>
  <c r="F37" i="3"/>
  <c r="E37" i="3"/>
  <c r="O36" i="3"/>
  <c r="O42" i="3" s="1"/>
  <c r="N36" i="3"/>
  <c r="N42" i="3" s="1"/>
  <c r="M36" i="3"/>
  <c r="M42" i="3" s="1"/>
  <c r="L36" i="3"/>
  <c r="K36" i="3"/>
  <c r="K42" i="3" s="1"/>
  <c r="J36" i="3"/>
  <c r="J42" i="3" s="1"/>
  <c r="I36" i="3"/>
  <c r="I42" i="3" s="1"/>
  <c r="H36" i="3"/>
  <c r="G36" i="3"/>
  <c r="G42" i="3" s="1"/>
  <c r="F36" i="3"/>
  <c r="F42" i="3" s="1"/>
  <c r="E36" i="3"/>
  <c r="E42" i="3" s="1"/>
  <c r="O35" i="3"/>
  <c r="N35" i="3"/>
  <c r="M35" i="3"/>
  <c r="L35" i="3"/>
  <c r="K35" i="3"/>
  <c r="J35" i="3"/>
  <c r="I35" i="3"/>
  <c r="H35" i="3"/>
  <c r="G35" i="3"/>
  <c r="F35" i="3"/>
  <c r="E35" i="3"/>
  <c r="C34" i="3"/>
  <c r="C33" i="3"/>
  <c r="C32" i="3"/>
  <c r="O31" i="3"/>
  <c r="N31" i="3"/>
  <c r="M31" i="3"/>
  <c r="L31" i="3"/>
  <c r="L25" i="3" s="1"/>
  <c r="K31" i="3"/>
  <c r="J31" i="3"/>
  <c r="I31" i="3"/>
  <c r="H31" i="3"/>
  <c r="H25" i="3" s="1"/>
  <c r="G31" i="3"/>
  <c r="F31" i="3"/>
  <c r="E31" i="3"/>
  <c r="C30" i="3"/>
  <c r="C29" i="3"/>
  <c r="C28" i="3"/>
  <c r="O27" i="3"/>
  <c r="N27" i="3"/>
  <c r="M27" i="3"/>
  <c r="L27" i="3"/>
  <c r="K27" i="3"/>
  <c r="J27" i="3"/>
  <c r="I27" i="3"/>
  <c r="H27" i="3"/>
  <c r="G27" i="3"/>
  <c r="F27" i="3"/>
  <c r="E27" i="3"/>
  <c r="C26" i="3"/>
  <c r="O25" i="3"/>
  <c r="N25" i="3"/>
  <c r="M25" i="3"/>
  <c r="K25" i="3"/>
  <c r="J25" i="3"/>
  <c r="J49" i="3" s="1"/>
  <c r="I25" i="3"/>
  <c r="G25" i="3"/>
  <c r="F25" i="3"/>
  <c r="E25" i="3"/>
  <c r="E49" i="3" s="1"/>
  <c r="O22" i="3"/>
  <c r="N22" i="3"/>
  <c r="M22" i="3"/>
  <c r="L22" i="3"/>
  <c r="K22" i="3"/>
  <c r="J22" i="3"/>
  <c r="I22" i="3"/>
  <c r="H22" i="3"/>
  <c r="G22" i="3"/>
  <c r="F22" i="3"/>
  <c r="E22" i="3"/>
  <c r="C22" i="3"/>
  <c r="O21" i="3"/>
  <c r="N21" i="3"/>
  <c r="M21" i="3"/>
  <c r="L21" i="3"/>
  <c r="K21" i="3"/>
  <c r="J21" i="3"/>
  <c r="I21" i="3"/>
  <c r="H21" i="3"/>
  <c r="G21" i="3"/>
  <c r="F21" i="3"/>
  <c r="E21" i="3"/>
  <c r="C21" i="3"/>
  <c r="O18" i="3"/>
  <c r="N18" i="3"/>
  <c r="M18" i="3"/>
  <c r="M16" i="3" s="1"/>
  <c r="L18" i="3"/>
  <c r="L16" i="3" s="1"/>
  <c r="K18" i="3"/>
  <c r="J18" i="3"/>
  <c r="I18" i="3"/>
  <c r="I16" i="3" s="1"/>
  <c r="H18" i="3"/>
  <c r="H16" i="3" s="1"/>
  <c r="G18" i="3"/>
  <c r="F18" i="3"/>
  <c r="E18" i="3"/>
  <c r="E16" i="3" s="1"/>
  <c r="C18" i="3"/>
  <c r="C17" i="3"/>
  <c r="O16" i="3"/>
  <c r="N16" i="3"/>
  <c r="K16" i="3"/>
  <c r="J16" i="3"/>
  <c r="G16" i="3"/>
  <c r="F16" i="3"/>
  <c r="C15" i="3"/>
  <c r="C14" i="3"/>
  <c r="O13" i="3"/>
  <c r="O49" i="3" s="1"/>
  <c r="N13" i="3"/>
  <c r="M13" i="3"/>
  <c r="L13" i="3"/>
  <c r="K13" i="3"/>
  <c r="J13" i="3"/>
  <c r="I13" i="3"/>
  <c r="H13" i="3"/>
  <c r="G13" i="3"/>
  <c r="F13" i="3"/>
  <c r="E13" i="3"/>
  <c r="C12" i="3"/>
  <c r="C11" i="3"/>
  <c r="O10" i="3"/>
  <c r="N10" i="3"/>
  <c r="M10" i="3"/>
  <c r="L10" i="3"/>
  <c r="K10" i="3"/>
  <c r="J10" i="3"/>
  <c r="I10" i="3"/>
  <c r="H10" i="3"/>
  <c r="G10" i="3"/>
  <c r="F10" i="3"/>
  <c r="E10" i="3"/>
  <c r="C48" i="2"/>
  <c r="C47" i="2"/>
  <c r="O46" i="2"/>
  <c r="N46" i="2"/>
  <c r="M46" i="2"/>
  <c r="L46" i="2"/>
  <c r="K46" i="2"/>
  <c r="J46" i="2"/>
  <c r="I46" i="2"/>
  <c r="H46" i="2"/>
  <c r="G46" i="2"/>
  <c r="F46" i="2"/>
  <c r="E46" i="2"/>
  <c r="C45" i="2"/>
  <c r="C44" i="2"/>
  <c r="O43" i="2"/>
  <c r="N43" i="2"/>
  <c r="M43" i="2"/>
  <c r="L43" i="2"/>
  <c r="K43" i="2"/>
  <c r="J43" i="2"/>
  <c r="I43" i="2"/>
  <c r="H43" i="2"/>
  <c r="G43" i="2"/>
  <c r="F43" i="2"/>
  <c r="E43" i="2"/>
  <c r="L42" i="2"/>
  <c r="H42" i="2"/>
  <c r="C38" i="2"/>
  <c r="O37" i="2"/>
  <c r="N37" i="2"/>
  <c r="M37" i="2"/>
  <c r="M42" i="2" s="1"/>
  <c r="L37" i="2"/>
  <c r="K37" i="2"/>
  <c r="J37" i="2"/>
  <c r="I37" i="2"/>
  <c r="I42" i="2" s="1"/>
  <c r="H37" i="2"/>
  <c r="G37" i="2"/>
  <c r="F37" i="2"/>
  <c r="E37" i="2"/>
  <c r="E42" i="2" s="1"/>
  <c r="O36" i="2"/>
  <c r="O42" i="2" s="1"/>
  <c r="N36" i="2"/>
  <c r="N42" i="2" s="1"/>
  <c r="M36" i="2"/>
  <c r="L36" i="2"/>
  <c r="K36" i="2"/>
  <c r="K42" i="2" s="1"/>
  <c r="J36" i="2"/>
  <c r="J42" i="2" s="1"/>
  <c r="I36" i="2"/>
  <c r="H36" i="2"/>
  <c r="G36" i="2"/>
  <c r="G42" i="2" s="1"/>
  <c r="F36" i="2"/>
  <c r="F42" i="2" s="1"/>
  <c r="E36" i="2"/>
  <c r="O35" i="2"/>
  <c r="N35" i="2"/>
  <c r="M35" i="2"/>
  <c r="L35" i="2"/>
  <c r="K35" i="2"/>
  <c r="J35" i="2"/>
  <c r="I35" i="2"/>
  <c r="H35" i="2"/>
  <c r="G35" i="2"/>
  <c r="F35" i="2"/>
  <c r="E35" i="2"/>
  <c r="C34" i="2"/>
  <c r="C33" i="2"/>
  <c r="C32" i="2"/>
  <c r="O31" i="2"/>
  <c r="N31" i="2"/>
  <c r="M31" i="2"/>
  <c r="L31" i="2"/>
  <c r="L25" i="2" s="1"/>
  <c r="K31" i="2"/>
  <c r="J31" i="2"/>
  <c r="I31" i="2"/>
  <c r="H31" i="2"/>
  <c r="H25" i="2" s="1"/>
  <c r="G31" i="2"/>
  <c r="F31" i="2"/>
  <c r="E31" i="2"/>
  <c r="C30" i="2"/>
  <c r="C29" i="2"/>
  <c r="C28" i="2"/>
  <c r="O27" i="2"/>
  <c r="N27" i="2"/>
  <c r="M27" i="2"/>
  <c r="L27" i="2"/>
  <c r="K27" i="2"/>
  <c r="J27" i="2"/>
  <c r="J25" i="2" s="1"/>
  <c r="I27" i="2"/>
  <c r="H27" i="2"/>
  <c r="G27" i="2"/>
  <c r="F27" i="2"/>
  <c r="F25" i="2" s="1"/>
  <c r="E27" i="2"/>
  <c r="C26" i="2"/>
  <c r="M25" i="2"/>
  <c r="K25" i="2"/>
  <c r="I25" i="2"/>
  <c r="G25" i="2"/>
  <c r="E25" i="2"/>
  <c r="O22" i="2"/>
  <c r="N22" i="2"/>
  <c r="M22" i="2"/>
  <c r="L22" i="2"/>
  <c r="K22" i="2"/>
  <c r="J22" i="2"/>
  <c r="I22" i="2"/>
  <c r="H22" i="2"/>
  <c r="G22" i="2"/>
  <c r="F22" i="2"/>
  <c r="E22" i="2"/>
  <c r="C22" i="2"/>
  <c r="O21" i="2"/>
  <c r="N21" i="2"/>
  <c r="M21" i="2"/>
  <c r="L21" i="2"/>
  <c r="K21" i="2"/>
  <c r="J21" i="2"/>
  <c r="I21" i="2"/>
  <c r="H21" i="2"/>
  <c r="G21" i="2"/>
  <c r="F21" i="2"/>
  <c r="E21" i="2"/>
  <c r="C21" i="2"/>
  <c r="O18" i="2"/>
  <c r="N18" i="2"/>
  <c r="M18" i="2"/>
  <c r="L18" i="2"/>
  <c r="L16" i="2" s="1"/>
  <c r="K18" i="2"/>
  <c r="J18" i="2"/>
  <c r="I18" i="2"/>
  <c r="H18" i="2"/>
  <c r="H16" i="2" s="1"/>
  <c r="G18" i="2"/>
  <c r="F18" i="2"/>
  <c r="E18" i="2"/>
  <c r="C18" i="2"/>
  <c r="C17" i="2"/>
  <c r="O16" i="2"/>
  <c r="N16" i="2"/>
  <c r="M16" i="2"/>
  <c r="K16" i="2"/>
  <c r="J16" i="2"/>
  <c r="I16" i="2"/>
  <c r="G16" i="2"/>
  <c r="F16" i="2"/>
  <c r="E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C12" i="2"/>
  <c r="C11" i="2"/>
  <c r="O10" i="2"/>
  <c r="N10" i="2"/>
  <c r="M10" i="2"/>
  <c r="L10" i="2"/>
  <c r="K10" i="2"/>
  <c r="J10" i="2"/>
  <c r="I10" i="2"/>
  <c r="H10" i="2"/>
  <c r="G10" i="2"/>
  <c r="F10" i="2"/>
  <c r="E10" i="2"/>
  <c r="C48" i="1"/>
  <c r="C47" i="1"/>
  <c r="L46" i="1"/>
  <c r="K46" i="1"/>
  <c r="J46" i="1"/>
  <c r="I46" i="1"/>
  <c r="H46" i="1"/>
  <c r="G46" i="1"/>
  <c r="F46" i="1"/>
  <c r="E46" i="1"/>
  <c r="C45" i="1"/>
  <c r="C44" i="1"/>
  <c r="L43" i="1"/>
  <c r="K43" i="1"/>
  <c r="J43" i="1"/>
  <c r="I43" i="1"/>
  <c r="H43" i="1"/>
  <c r="G43" i="1"/>
  <c r="F43" i="1"/>
  <c r="E43" i="1"/>
  <c r="K42" i="1"/>
  <c r="G42" i="1"/>
  <c r="C38" i="1"/>
  <c r="L37" i="1"/>
  <c r="L25" i="1" s="1"/>
  <c r="K37" i="1"/>
  <c r="J37" i="1"/>
  <c r="I37" i="1"/>
  <c r="H37" i="1"/>
  <c r="H25" i="1" s="1"/>
  <c r="G37" i="1"/>
  <c r="F37" i="1"/>
  <c r="E37" i="1"/>
  <c r="L36" i="1"/>
  <c r="L42" i="1" s="1"/>
  <c r="K36" i="1"/>
  <c r="J36" i="1"/>
  <c r="J42" i="1" s="1"/>
  <c r="I36" i="1"/>
  <c r="I42" i="1" s="1"/>
  <c r="H36" i="1"/>
  <c r="H42" i="1" s="1"/>
  <c r="G36" i="1"/>
  <c r="F36" i="1"/>
  <c r="F42" i="1" s="1"/>
  <c r="E36" i="1"/>
  <c r="E42" i="1" s="1"/>
  <c r="L35" i="1"/>
  <c r="K35" i="1"/>
  <c r="J35" i="1"/>
  <c r="I35" i="1"/>
  <c r="H35" i="1"/>
  <c r="G35" i="1"/>
  <c r="F35" i="1"/>
  <c r="E35" i="1"/>
  <c r="C34" i="1"/>
  <c r="C33" i="1"/>
  <c r="C32" i="1"/>
  <c r="L31" i="1"/>
  <c r="K31" i="1"/>
  <c r="K25" i="1" s="1"/>
  <c r="J31" i="1"/>
  <c r="I31" i="1"/>
  <c r="H31" i="1"/>
  <c r="G31" i="1"/>
  <c r="F31" i="1"/>
  <c r="E31" i="1"/>
  <c r="C30" i="1"/>
  <c r="C29" i="1"/>
  <c r="C28" i="1"/>
  <c r="L27" i="1"/>
  <c r="K27" i="1"/>
  <c r="J27" i="1"/>
  <c r="J25" i="1" s="1"/>
  <c r="I27" i="1"/>
  <c r="H27" i="1"/>
  <c r="G27" i="1"/>
  <c r="F27" i="1"/>
  <c r="F25" i="1" s="1"/>
  <c r="E27" i="1"/>
  <c r="C26" i="1"/>
  <c r="I25" i="1"/>
  <c r="G25" i="1"/>
  <c r="E25" i="1"/>
  <c r="L22" i="1"/>
  <c r="K22" i="1"/>
  <c r="J22" i="1"/>
  <c r="I22" i="1"/>
  <c r="H22" i="1"/>
  <c r="G22" i="1"/>
  <c r="F22" i="1"/>
  <c r="E22" i="1"/>
  <c r="C22" i="1"/>
  <c r="L21" i="1"/>
  <c r="K21" i="1"/>
  <c r="K16" i="1" s="1"/>
  <c r="J21" i="1"/>
  <c r="I21" i="1"/>
  <c r="H21" i="1"/>
  <c r="G21" i="1"/>
  <c r="G16" i="1" s="1"/>
  <c r="F21" i="1"/>
  <c r="E21" i="1"/>
  <c r="C21" i="1"/>
  <c r="L18" i="1"/>
  <c r="L16" i="1" s="1"/>
  <c r="K18" i="1"/>
  <c r="J18" i="1"/>
  <c r="I18" i="1"/>
  <c r="I16" i="1" s="1"/>
  <c r="H18" i="1"/>
  <c r="H16" i="1" s="1"/>
  <c r="G18" i="1"/>
  <c r="F18" i="1"/>
  <c r="E18" i="1"/>
  <c r="E16" i="1" s="1"/>
  <c r="C18" i="1"/>
  <c r="C17" i="1"/>
  <c r="J16" i="1"/>
  <c r="F16" i="1"/>
  <c r="C15" i="1"/>
  <c r="C14" i="1"/>
  <c r="L13" i="1"/>
  <c r="K13" i="1"/>
  <c r="J13" i="1"/>
  <c r="I13" i="1"/>
  <c r="H13" i="1"/>
  <c r="G13" i="1"/>
  <c r="F13" i="1"/>
  <c r="E13" i="1"/>
  <c r="C12" i="1"/>
  <c r="C11" i="1"/>
  <c r="L10" i="1"/>
  <c r="K10" i="1"/>
  <c r="K49" i="1" s="1"/>
  <c r="J10" i="1"/>
  <c r="J49" i="1" s="1"/>
  <c r="I10" i="1"/>
  <c r="H10" i="1"/>
  <c r="G10" i="1"/>
  <c r="F10" i="1"/>
  <c r="F49" i="1" s="1"/>
  <c r="E10" i="1"/>
  <c r="G49" i="1" l="1"/>
  <c r="F49" i="3"/>
  <c r="M50" i="4"/>
  <c r="G49" i="5"/>
  <c r="G49" i="7"/>
  <c r="H49" i="1"/>
  <c r="L49" i="1"/>
  <c r="M49" i="3"/>
  <c r="I50" i="4"/>
  <c r="N50" i="4"/>
  <c r="H50" i="4"/>
  <c r="L50" i="4"/>
  <c r="J49" i="5"/>
  <c r="F25" i="6"/>
  <c r="F49" i="6" s="1"/>
  <c r="N25" i="6"/>
  <c r="N49" i="6" s="1"/>
  <c r="H49" i="7"/>
  <c r="P49" i="9"/>
  <c r="H49" i="10"/>
  <c r="P49" i="10"/>
  <c r="N49" i="12"/>
  <c r="E49" i="1"/>
  <c r="I49" i="1"/>
  <c r="E49" i="2"/>
  <c r="I49" i="3"/>
  <c r="N49" i="3"/>
  <c r="H49" i="3"/>
  <c r="L49" i="3"/>
  <c r="E50" i="4"/>
  <c r="J50" i="4"/>
  <c r="E49" i="5"/>
  <c r="I49" i="5"/>
  <c r="K49" i="7"/>
  <c r="E49" i="7"/>
  <c r="I49" i="7"/>
  <c r="K50" i="8"/>
  <c r="F49" i="12"/>
  <c r="L49" i="9"/>
  <c r="F49" i="9"/>
  <c r="J49" i="9"/>
  <c r="N49" i="9"/>
  <c r="H25" i="13"/>
  <c r="H49" i="13" s="1"/>
  <c r="L25" i="13"/>
  <c r="L49" i="13" s="1"/>
  <c r="E16" i="9"/>
  <c r="E49" i="9" s="1"/>
  <c r="I16" i="9"/>
  <c r="M16" i="9"/>
  <c r="M49" i="9" s="1"/>
  <c r="I49" i="9"/>
  <c r="E16" i="10"/>
  <c r="I16" i="10"/>
  <c r="I49" i="10" s="1"/>
  <c r="M16" i="10"/>
  <c r="M49" i="10" s="1"/>
  <c r="Q16" i="10"/>
  <c r="F49" i="10"/>
  <c r="J49" i="10"/>
  <c r="N49" i="10"/>
  <c r="R49" i="10"/>
  <c r="I49" i="12"/>
  <c r="Q49" i="12"/>
  <c r="E50" i="8"/>
  <c r="M50" i="8"/>
  <c r="H50" i="8"/>
  <c r="L50" i="8"/>
  <c r="E49" i="10"/>
  <c r="Q49" i="10"/>
  <c r="E50" i="11"/>
  <c r="M50" i="11"/>
  <c r="U50" i="11"/>
  <c r="E49" i="12"/>
  <c r="M49" i="12"/>
  <c r="U49" i="12"/>
  <c r="H49" i="12"/>
  <c r="L49" i="12"/>
  <c r="P49" i="12"/>
  <c r="T49" i="12"/>
  <c r="G49" i="13"/>
  <c r="K49" i="13"/>
  <c r="F42" i="13"/>
  <c r="J42" i="13"/>
</calcChain>
</file>

<file path=xl/comments1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0"/>
            <color rgb="FF000000"/>
            <rFont val="Arial"/>
            <scheme val="minor"/>
          </rPr>
          <t>======
ID#AAAAosfY514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ID#AAAAosfY54k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ID#AAAAornfbVk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ID#AAAAosfY6Ew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ID#AAAAornfbXI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ID#AAAAosfY6BY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ID#AAAAoqVDciI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ID#AAAAosfY52U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ID#AAAAosfY5-c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ID#AAAAosfY6AI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ID#AAAAosfY6HQ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ID#AAAAosfY56I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ID#AAAAornfbVI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ID#AAAAornfbU8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ID#AAAAornfbWM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ID#AAAAosfY6EQ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5z+eroI9L4VKODiIRcleTv3a0+w=="/>
    </ext>
  </extLst>
</comments>
</file>

<file path=xl/comments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ID#AAAAosfY6BA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ID#AAAAosfY6FA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ID#AAAAosfY54Y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ID#AAAAosfY5-8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ID#AAAAosfY5_k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ID#AAAAosfY6Co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ID#AAAAosfY6Hg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ID#AAAAosfY53M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ID#AAAAosfY6Ec
    (2023-02-02 10:37:14)
serial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======
ID#AAAAosfY6AA
    (2023-02-02 10:37:14)
serial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======
ID#AAAAosfY52k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ID#AAABEvoPyJE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ID#AAABEvkDd-Q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ID#AAABEvkDeDc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ID#AAABEvkDd-U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ID#AAABEvkDeB8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ID#AAABEvkDeCw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ID#AAABEvkDd98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ID#AAABEvoPyIM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ID#AAABEvkDeAs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ID#AAABEvkDd-w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ID#AAABEvkDeBg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ID#AAABEvoPyJ0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ID#AAABEvkDd-4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ID#AAABEvkDd_Y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ID#AAABEvkDeDw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ID#AAABEvoPyLk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SbCZrw+4FtP7ZtSoqsba/PJivw=="/>
    </ext>
  </extL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ID#AAAAosfY53A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ID#AAAAosfY564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ID#AAAAosfY5_A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ID#AAAAosfY518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ID#AAAAosfY590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ID#AAAAosfY6H0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ID#AAAAosfY59Y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ID#AAAAosfY6Dk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ID#AAAAosfY6EY
    (2023-02-02 10:37:14)
serial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======
ID#AAAAosfY6Bk
    (2023-02-02 10:37:14)
serial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======
ID#AAAAosfY56Y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ID#AAABEvkDeAc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ID#AAABEvkDeBY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ID#AAABEvoPyH4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ID#AAABEvoPyJc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ID#AAABEvkDeBE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ID#AAABEvkDeA8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ID#AAABEvkDeDM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ID#AAABEvkDeAw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ID#AAABEvkDeAg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ID#AAABEvoPyKA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ID#AAABEvkDd_c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ID#AAABEvkDeCg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ID#AAABEvkDeC8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ID#AAABEvkDeAk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ID#AAABEvkDeBw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ID#AAABEvoPyIU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bGxsTI7k21QLB1G9N/rmYo0tCg=="/>
    </ext>
  </extL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scheme val="minor"/>
          </rPr>
          <t>======
ID#AAAAosfY5_U
    (2023-02-02 10:37:14)
serial</t>
        </r>
      </text>
    </comment>
    <comment ref="F8" authorId="0" shapeId="0">
      <text>
        <r>
          <rPr>
            <sz val="10"/>
            <color rgb="FF000000"/>
            <rFont val="Arial"/>
            <scheme val="minor"/>
          </rPr>
          <t>======
ID#AAAAosfY6BU
    (2023-02-02 10:37:14)
serial</t>
        </r>
      </text>
    </comment>
    <comment ref="G8" authorId="0" shapeId="0">
      <text>
        <r>
          <rPr>
            <sz val="10"/>
            <color rgb="FF000000"/>
            <rFont val="Arial"/>
            <scheme val="minor"/>
          </rPr>
          <t>======
ID#AAAAoqVDciw
    (2023-02-02 10:37:14)
serial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======
ID#AAAAosfY6GI
    (2023-02-02 10:37:14)
serial</t>
        </r>
      </text>
    </comment>
    <comment ref="I8" authorId="0" shapeId="0">
      <text>
        <r>
          <rPr>
            <sz val="10"/>
            <color rgb="FF000000"/>
            <rFont val="Arial"/>
            <scheme val="minor"/>
          </rPr>
          <t>======
ID#AAAAosfY534
    (2023-02-02 10:37:14)
serial</t>
        </r>
      </text>
    </comment>
    <comment ref="J8" authorId="0" shapeId="0">
      <text>
        <r>
          <rPr>
            <sz val="10"/>
            <color rgb="FF000000"/>
            <rFont val="Arial"/>
            <scheme val="minor"/>
          </rPr>
          <t>======
ID#AAAAoqVDcho
    (2023-02-02 10:37:14)
serial</t>
        </r>
      </text>
    </comment>
    <comment ref="K8" authorId="0" shapeId="0">
      <text>
        <r>
          <rPr>
            <sz val="10"/>
            <color rgb="FF000000"/>
            <rFont val="Arial"/>
            <scheme val="minor"/>
          </rPr>
          <t>======
ID#AAAAosfY6GM
    (2023-02-02 10:37:14)
serial</t>
        </r>
      </text>
    </comment>
    <comment ref="L8" authorId="0" shapeId="0">
      <text>
        <r>
          <rPr>
            <sz val="10"/>
            <color rgb="FF000000"/>
            <rFont val="Arial"/>
            <scheme val="minor"/>
          </rPr>
          <t>======
ID#AAAAosfY59w
    (2023-02-02 10:37:14)
serial</t>
        </r>
      </text>
    </comment>
    <comment ref="M8" authorId="0" shapeId="0">
      <text>
        <r>
          <rPr>
            <sz val="10"/>
            <color rgb="FF000000"/>
            <rFont val="Arial"/>
            <scheme val="minor"/>
          </rPr>
          <t>======
ID#AAAAosfY6C4
    (2023-02-02 10:37:14)
serial</t>
        </r>
      </text>
    </comment>
    <comment ref="N8" authorId="0" shapeId="0">
      <text>
        <r>
          <rPr>
            <sz val="10"/>
            <color rgb="FF000000"/>
            <rFont val="Arial"/>
            <scheme val="minor"/>
          </rPr>
          <t>======
ID#AAAAornfbV8
    (2023-02-02 10:37:14)
serial</t>
        </r>
      </text>
    </comment>
    <comment ref="O8" authorId="0" shapeId="0">
      <text>
        <r>
          <rPr>
            <sz val="10"/>
            <color rgb="FF000000"/>
            <rFont val="Arial"/>
            <scheme val="minor"/>
          </rPr>
          <t>======
ID#AAAAornfbV0
    (2023-02-02 10:37:14)
serial</t>
        </r>
      </text>
    </comment>
    <comment ref="C16" authorId="0" shapeId="0">
      <text>
        <r>
          <rPr>
            <sz val="10"/>
            <color rgb="FF000000"/>
            <rFont val="Arial"/>
            <scheme val="minor"/>
          </rPr>
          <t>======
ID#AAABEvkDeBM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ID#AAABEvoPyLQ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scheme val="minor"/>
          </rPr>
          <t>======
ID#AAABEvkDeAU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ID#AAABEvoPyGw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scheme val="minor"/>
          </rPr>
          <t>======
ID#AAABEvoPyJo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ID#AAABEvoPyL0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scheme val="minor"/>
          </rPr>
          <t>======
ID#AAABEvoPyLI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ID#AAABEvkDeCk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ID#AAABEvoPyMo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scheme val="minor"/>
          </rPr>
          <t>======
ID#AAABEvoPyHM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ID#AAABEvoPyHw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ID#AAABEvkDeAY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scheme val="minor"/>
          </rPr>
          <t>======
ID#AAABEvkDeCY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ID#AAABEvkDeA0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scheme val="minor"/>
          </rPr>
          <t>======
ID#AAABEvoPyJ8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scheme val="minor"/>
          </rPr>
          <t>======
ID#AAABEvoPyKk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GG3m+Ysou7V0gZ7jz1Bz7UE5KrA=="/>
    </ext>
  </extLst>
</comments>
</file>

<file path=xl/comments5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ID#AAAAosfY6E4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ID#AAAAoqVDcic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ID#AAAAosfY598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ID#AAAAosfY6Cg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ID#AAAAosfY6Cs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ID#AAAAosfY6FM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ID#AAAAoqVDciM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ID#AAAAosfY55E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ID#AAABEvoPyI4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ID#AAABEvkDd_I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ID#AAABEvkDeAM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ID#AAABEvkDeC4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ID#AAABEvoPyKQ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ID#AAABEvkDeAI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ID#AAABEvkDeB4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ID#AAABEvkDeAQ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ID#AAABEvoPyJw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ID#AAABEvoPyG8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ID#AAABEvoPyH8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ID#AAABEvkDd-8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ID#AAABEvkDeCM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ID#AAABEvkDd-o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ID#AAABEvoPyJI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ID#AAABEvoPyI8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nnOITQ4SX8BAkcsgFSiYD8ac9Q=="/>
    </ext>
  </extLst>
</comments>
</file>

<file path=xl/comments6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ID#AAAAosfY57s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ID#AAAAosfY6FE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ID#AAAAoqVDchU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ID#AAAAosfY58c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ID#AAAAosfY52M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ID#AAAAosfY52I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ID#AAAAosfY55M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ID#AAAAosfY6AQ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ID#AAAAosfY54s
    (2023-02-02 10:37:14)
serial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======
ID#AAAAornfbWI
    (2023-02-02 10:37:14)
serial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======
ID#AAAAornfbVE
    (2023-02-02 10:37:14)
serial</t>
        </r>
      </text>
    </comment>
    <comment ref="P7" authorId="0" shapeId="0">
      <text>
        <r>
          <rPr>
            <sz val="10"/>
            <color rgb="FF000000"/>
            <rFont val="Arial"/>
            <scheme val="minor"/>
          </rPr>
          <t>======
ID#AAAAoqVDcig
    (2023-02-02 10:37:14)
serial</t>
        </r>
      </text>
    </comment>
    <comment ref="Q7" authorId="0" shapeId="0">
      <text>
        <r>
          <rPr>
            <sz val="10"/>
            <color rgb="FF000000"/>
            <rFont val="Arial"/>
            <scheme val="minor"/>
          </rPr>
          <t>======
ID#AAAAosfY56M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ID#AAABEvoPyJU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ID#AAABEvkDeDE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ID#AAABEvkDd_E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ID#AAABEvoPyJg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ID#AAABEvkDeAE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ID#AAABEvoPyJY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ID#AAABEvoPyHc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ID#AAABEvkDd_k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ID#AAABEvoPyJM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ID#AAABEvoPyHQ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ID#AAABEvoPyKU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ID#AAABEvkDeDY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ID#AAABEvoPyL8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ID#AAABEvoPyMg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ID#AAABEvkDeD4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ID#AAABEvoPyKo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Surb3OfibPm2TSLqWCYcEdCESQ=="/>
    </ext>
  </extLst>
</comments>
</file>

<file path=xl/comments7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ID#AAAAosfY5-M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ID#AAAAosfY6F8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ID#AAAAosfY6CM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ID#AAAAornfbW0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ID#AAAAoqVDci4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ID#AAAAoqVDciE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ID#AAAAornfbXU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ID#AAABEvkDd_s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ID#AAABEvkDeBo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ID#AAABEvoPyIk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ID#AAABEvkDeBc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ID#AAABEvoPyIg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ID#AAABEvkDd_0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ID#AAABEvkDeCQ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ID#AAABEvoPyLs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ID#AAABEvkDd-I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ID#AAABEvkDeDQ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ID#AAABEvkDd_4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ID#AAABEvoPyIw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ID#AAABEvoPyKE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ID#AAABEvkDeDo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ID#AAABEvoPyKI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ID#AAABEvkDd_w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CYVFmn+WBrzBXB+SnQJQAWmVWFQ=="/>
    </ext>
  </extLst>
</comments>
</file>

<file path=xl/comments8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scheme val="minor"/>
          </rPr>
          <t>======
ID#AAAAosfY6DE
    (2023-02-02 10:37:14)
serial</t>
        </r>
      </text>
    </comment>
    <comment ref="F8" authorId="0" shapeId="0">
      <text>
        <r>
          <rPr>
            <sz val="10"/>
            <color rgb="FF000000"/>
            <rFont val="Arial"/>
            <scheme val="minor"/>
          </rPr>
          <t>======
ID#AAAAosfY6BQ
    (2023-02-02 10:37:14)
serial</t>
        </r>
      </text>
    </comment>
    <comment ref="G8" authorId="0" shapeId="0">
      <text>
        <r>
          <rPr>
            <sz val="10"/>
            <color rgb="FF000000"/>
            <rFont val="Arial"/>
            <scheme val="minor"/>
          </rPr>
          <t>======
ID#AAAAosfY584
    (2023-02-02 10:37:14)
serial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======
ID#AAAAosfY510
    (2023-02-02 10:37:14)
serial</t>
        </r>
      </text>
    </comment>
    <comment ref="I8" authorId="0" shapeId="0">
      <text>
        <r>
          <rPr>
            <sz val="10"/>
            <color rgb="FF000000"/>
            <rFont val="Arial"/>
            <scheme val="minor"/>
          </rPr>
          <t>======
ID#AAAAosfY59s
    (2023-02-02 10:37:14)
serial</t>
        </r>
      </text>
    </comment>
    <comment ref="J8" authorId="0" shapeId="0">
      <text>
        <r>
          <rPr>
            <sz val="10"/>
            <color rgb="FF000000"/>
            <rFont val="Arial"/>
            <scheme val="minor"/>
          </rPr>
          <t>======
ID#AAAAosfY56g
    (2023-02-02 10:37:14)
serial</t>
        </r>
      </text>
    </comment>
    <comment ref="K8" authorId="0" shapeId="0">
      <text>
        <r>
          <rPr>
            <sz val="10"/>
            <color rgb="FF000000"/>
            <rFont val="Arial"/>
            <scheme val="minor"/>
          </rPr>
          <t>======
ID#AAAAosfY6AE
    (2023-02-02 10:37:14)
serial</t>
        </r>
      </text>
    </comment>
    <comment ref="L8" authorId="0" shapeId="0">
      <text>
        <r>
          <rPr>
            <sz val="10"/>
            <color rgb="FF000000"/>
            <rFont val="Arial"/>
            <scheme val="minor"/>
          </rPr>
          <t>======
ID#AAAAosfY568
    (2023-02-02 10:37:14)
serial</t>
        </r>
      </text>
    </comment>
    <comment ref="M8" authorId="0" shapeId="0">
      <text>
        <r>
          <rPr>
            <sz val="10"/>
            <color rgb="FF000000"/>
            <rFont val="Arial"/>
            <scheme val="minor"/>
          </rPr>
          <t>======
ID#AAAAosfY520
    (2023-02-02 10:37:14)
serial</t>
        </r>
      </text>
    </comment>
    <comment ref="N8" authorId="0" shapeId="0">
      <text>
        <r>
          <rPr>
            <sz val="10"/>
            <color rgb="FF000000"/>
            <rFont val="Arial"/>
            <scheme val="minor"/>
          </rPr>
          <t>======
ID#AAAAosfY6IA
    (2023-02-02 10:37:14)
serial</t>
        </r>
      </text>
    </comment>
    <comment ref="O8" authorId="0" shapeId="0">
      <text>
        <r>
          <rPr>
            <sz val="10"/>
            <color rgb="FF000000"/>
            <rFont val="Arial"/>
            <scheme val="minor"/>
          </rPr>
          <t>======
ID#AAAAosfY548
    (2023-02-02 10:37:14)
serial</t>
        </r>
      </text>
    </comment>
    <comment ref="C16" authorId="0" shapeId="0">
      <text>
        <r>
          <rPr>
            <sz val="10"/>
            <color rgb="FF000000"/>
            <rFont val="Arial"/>
            <scheme val="minor"/>
          </rPr>
          <t>======
ID#AAABEvkDd_Q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ID#AAABEvkDeDs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scheme val="minor"/>
          </rPr>
          <t>======
ID#AAABEvkDeD0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ID#AAABEvoPyI0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scheme val="minor"/>
          </rPr>
          <t>======
ID#AAABEvoPyLU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ID#AAABEvoPyKc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scheme val="minor"/>
          </rPr>
          <t>======
ID#AAABEvoPyME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ID#AAABEvkDeCI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ID#AAABEvoPyHg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scheme val="minor"/>
          </rPr>
          <t>======
ID#AAABEvoPyLw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ID#AAABEvkDd-M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ID#AAABEvoPyJA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scheme val="minor"/>
          </rPr>
          <t>======
ID#AAABEvkDd-g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ID#AAABEvoPyG0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scheme val="minor"/>
          </rPr>
          <t>======
ID#AAABEvoPyKg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scheme val="minor"/>
          </rPr>
          <t>======
ID#AAABEvkDeCU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LGc5CM+IiCAUtDPJ6tuc2WTNICA=="/>
    </ext>
  </extLst>
</comments>
</file>

<file path=xl/comments9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ID#AAAAosfY6Fk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ID#AAAAosfY52o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ID#AAAAosfY55c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ID#AAAAornfbVA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ID#AAAAornfbW4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ID#AAAAosfY6FU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ID#AAAAosfY5_E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ID#AAAAosfY57w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ID#AAAAosfY58E
    (2023-02-02 10:37:14)
serial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======
ID#AAAAosfY54c
    (2023-02-02 10:37:14)
serial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======
ID#AAAAosfY6Bw
    (2023-02-02 10:37:14)
serial</t>
        </r>
      </text>
    </comment>
    <comment ref="P7" authorId="0" shapeId="0">
      <text>
        <r>
          <rPr>
            <sz val="10"/>
            <color rgb="FF000000"/>
            <rFont val="Arial"/>
            <scheme val="minor"/>
          </rPr>
          <t>======
ID#AAAAosfY6Eg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ID#AAABEvkDeDU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ID#AAABEvoPyMY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ID#AAABEvoPyHA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ID#AAABEvoPyMk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ID#AAABEvoPyKw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ID#AAABEvkDeCA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ID#AAABEvoPyLE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ID#AAABEvoPyHE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ID#AAABEvoPyLM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ID#AAABEvoPyIQ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ID#AAABEvoPyIY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ID#AAABEvkDd-c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ID#AAABEvkDeB0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ID#AAABEvkDeDI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ID#AAABEvkDeBU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ID#AAABEvkDd-Y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dtCCmwfEe8WUPlajz+fgivDp9Q=="/>
    </ext>
  </extLst>
</comments>
</file>

<file path=xl/comments10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ID#AAAAosfY52g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ID#AAAAornfbWY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ID#AAAAosfY54U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ID#AAAAosfY56k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ID#AAAAoqVDchA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ID#AAAAornfbXY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ID#AAAAosfY55A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ID#AAAAosfY6FI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ID#AAAAoqVDciA
    (2023-02-02 10:37:14)
serial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======
ID#AAAAosfY5_w
    (2023-02-02 10:37:14)
serial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======
ID#AAAAosfY53s
    (2023-02-02 10:37:14)
serial</t>
        </r>
      </text>
    </comment>
    <comment ref="P7" authorId="0" shapeId="0">
      <text>
        <r>
          <rPr>
            <sz val="10"/>
            <color rgb="FF000000"/>
            <rFont val="Arial"/>
            <scheme val="minor"/>
          </rPr>
          <t>======
ID#AAAAosfY6Cc
    (2023-02-02 10:37:14)
serial</t>
        </r>
      </text>
    </comment>
    <comment ref="Q7" authorId="0" shapeId="0">
      <text>
        <r>
          <rPr>
            <sz val="10"/>
            <color rgb="FF000000"/>
            <rFont val="Arial"/>
            <scheme val="minor"/>
          </rPr>
          <t>======
ID#AAAAosfY57M
    (2023-02-02 10:37:14)
serial</t>
        </r>
      </text>
    </comment>
    <comment ref="R7" authorId="0" shapeId="0">
      <text>
        <r>
          <rPr>
            <sz val="10"/>
            <color rgb="FF000000"/>
            <rFont val="Arial"/>
            <scheme val="minor"/>
          </rPr>
          <t>======
ID#AAAAosfY6F0
    (2023-02-02 10:37:14)
serial</t>
        </r>
      </text>
    </comment>
    <comment ref="S7" authorId="0" shapeId="0">
      <text>
        <r>
          <rPr>
            <sz val="10"/>
            <color rgb="FF000000"/>
            <rFont val="Arial"/>
            <scheme val="minor"/>
          </rPr>
          <t>======
ID#AAAAosfY54Q
    (2023-02-02 10:37:14)
serial</t>
        </r>
      </text>
    </comment>
    <comment ref="T7" authorId="0" shapeId="0">
      <text>
        <r>
          <rPr>
            <sz val="10"/>
            <color rgb="FF000000"/>
            <rFont val="Arial"/>
            <scheme val="minor"/>
          </rPr>
          <t>======
ID#AAAAoqVDcik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ID#AAABEvkDeAo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ID#AAABEvkDd-0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ID#AAABEvkDd-s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ID#AAABEvkDeDg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ID#AAABEvkDeA4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ID#AAABEvoPyKM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ID#AAABEvoPyMc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ID#AAABEvoPyJk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ID#AAABEvoPyJ4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ID#AAABEvoPyLA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ID#AAABEvoPyLo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ID#AAABEvkDeCE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ID#AAABEvoPyK8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ID#AAABEvkDeBQ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ID#AAABEvkDd_U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ID#AAABEvoPyK4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ZauNqbfjmFO1r7LNZMBUtqVa/5g=="/>
    </ext>
  </extLst>
</comments>
</file>

<file path=xl/comments1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scheme val="minor"/>
          </rPr>
          <t>======
ID#AAAAosfY524
    (2023-02-02 10:37:14)
serial</t>
        </r>
      </text>
    </comment>
    <comment ref="F8" authorId="0" shapeId="0">
      <text>
        <r>
          <rPr>
            <sz val="10"/>
            <color rgb="FF000000"/>
            <rFont val="Arial"/>
            <scheme val="minor"/>
          </rPr>
          <t>======
ID#AAAAosfY6Gc
    (2023-02-02 10:37:14)
serial</t>
        </r>
      </text>
    </comment>
    <comment ref="G8" authorId="0" shapeId="0">
      <text>
        <r>
          <rPr>
            <sz val="10"/>
            <color rgb="FF000000"/>
            <rFont val="Arial"/>
            <scheme val="minor"/>
          </rPr>
          <t>======
ID#AAAAosfY544
    (2023-02-02 10:37:14)
serial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======
ID#AAAAosfY59U
    (2023-02-02 10:37:14)
serial</t>
        </r>
      </text>
    </comment>
    <comment ref="I8" authorId="0" shapeId="0">
      <text>
        <r>
          <rPr>
            <sz val="10"/>
            <color rgb="FF000000"/>
            <rFont val="Arial"/>
            <scheme val="minor"/>
          </rPr>
          <t>======
ID#AAAAornfbWo
    (2023-02-02 10:37:14)
serial</t>
        </r>
      </text>
    </comment>
    <comment ref="J8" authorId="0" shapeId="0">
      <text>
        <r>
          <rPr>
            <sz val="10"/>
            <color rgb="FF000000"/>
            <rFont val="Arial"/>
            <scheme val="minor"/>
          </rPr>
          <t>======
ID#AAAAosfY6GQ
    (2023-02-02 10:37:14)
serial</t>
        </r>
      </text>
    </comment>
    <comment ref="L8" authorId="0" shapeId="0">
      <text>
        <r>
          <rPr>
            <sz val="10"/>
            <color rgb="FF000000"/>
            <rFont val="Arial"/>
            <scheme val="minor"/>
          </rPr>
          <t>======
ID#AAAAosfY530
    (2023-02-02 10:37:14)
serial</t>
        </r>
      </text>
    </comment>
    <comment ref="M8" authorId="0" shapeId="0">
      <text>
        <r>
          <rPr>
            <sz val="10"/>
            <color rgb="FF000000"/>
            <rFont val="Arial"/>
            <scheme val="minor"/>
          </rPr>
          <t>======
ID#AAAAosfY53E
    (2023-02-02 10:37:14)
serial</t>
        </r>
      </text>
    </comment>
    <comment ref="N8" authorId="0" shapeId="0">
      <text>
        <r>
          <rPr>
            <sz val="10"/>
            <color rgb="FF000000"/>
            <rFont val="Arial"/>
            <scheme val="minor"/>
          </rPr>
          <t>======
ID#AAAAosfY6HA
    (2023-02-02 10:37:14)
serial</t>
        </r>
      </text>
    </comment>
    <comment ref="O8" authorId="0" shapeId="0">
      <text>
        <r>
          <rPr>
            <sz val="10"/>
            <color rgb="FF000000"/>
            <rFont val="Arial"/>
            <scheme val="minor"/>
          </rPr>
          <t>======
ID#AAAAosfY5_I
    (2023-02-02 10:37:14)
serial</t>
        </r>
      </text>
    </comment>
    <comment ref="P8" authorId="0" shapeId="0">
      <text>
        <r>
          <rPr>
            <sz val="10"/>
            <color rgb="FF000000"/>
            <rFont val="Arial"/>
            <scheme val="minor"/>
          </rPr>
          <t>======
ID#AAAAoqVDchI
    (2023-02-02 10:37:14)
serial</t>
        </r>
      </text>
    </comment>
    <comment ref="Q8" authorId="0" shapeId="0">
      <text>
        <r>
          <rPr>
            <sz val="10"/>
            <color rgb="FF000000"/>
            <rFont val="Arial"/>
            <scheme val="minor"/>
          </rPr>
          <t>======
ID#AAAAosfY6Es
    (2023-02-02 10:37:14)
serial</t>
        </r>
      </text>
    </comment>
    <comment ref="R8" authorId="0" shapeId="0">
      <text>
        <r>
          <rPr>
            <sz val="10"/>
            <color rgb="FF000000"/>
            <rFont val="Arial"/>
            <scheme val="minor"/>
          </rPr>
          <t>======
ID#AAAAosfY6IU
    (2023-02-02 10:37:14)
serial</t>
        </r>
      </text>
    </comment>
    <comment ref="S8" authorId="0" shapeId="0">
      <text>
        <r>
          <rPr>
            <sz val="10"/>
            <color rgb="FF000000"/>
            <rFont val="Arial"/>
            <scheme val="minor"/>
          </rPr>
          <t>======
ID#AAAAosfY56o
    (2023-02-02 10:37:14)
serial</t>
        </r>
      </text>
    </comment>
    <comment ref="T8" authorId="0" shapeId="0">
      <text>
        <r>
          <rPr>
            <sz val="10"/>
            <color rgb="FF000000"/>
            <rFont val="Arial"/>
            <scheme val="minor"/>
          </rPr>
          <t>======
ID#AAAAosfY57c
    (2023-02-02 10:37:14)
serial</t>
        </r>
      </text>
    </comment>
    <comment ref="U8" authorId="0" shapeId="0">
      <text>
        <r>
          <rPr>
            <sz val="10"/>
            <color rgb="FF000000"/>
            <rFont val="Arial"/>
            <scheme val="minor"/>
          </rPr>
          <t>======
ID#AAAAosfY554
    (2023-02-02 10:37:14)
serial</t>
        </r>
      </text>
    </comment>
    <comment ref="V8" authorId="0" shapeId="0">
      <text>
        <r>
          <rPr>
            <sz val="10"/>
            <color rgb="FF000000"/>
            <rFont val="Arial"/>
            <scheme val="minor"/>
          </rPr>
          <t>======
ID#AAAAoqVDchc
    (2023-02-02 10:37:14)
serial</t>
        </r>
      </text>
    </comment>
    <comment ref="W8" authorId="0" shapeId="0">
      <text>
        <r>
          <rPr>
            <sz val="10"/>
            <color rgb="FF000000"/>
            <rFont val="Arial"/>
            <scheme val="minor"/>
          </rPr>
          <t>======
ID#AAAAosfY6DY
    (2023-02-02 10:37:14)
serial</t>
        </r>
      </text>
    </comment>
    <comment ref="X8" authorId="0" shapeId="0">
      <text>
        <r>
          <rPr>
            <sz val="10"/>
            <color rgb="FF000000"/>
            <rFont val="Arial"/>
            <scheme val="minor"/>
          </rPr>
          <t>======
ID#AAAAosfY55g
    (2023-02-02 10:37:14)
serial</t>
        </r>
      </text>
    </comment>
    <comment ref="Y8" authorId="0" shapeId="0">
      <text>
        <r>
          <rPr>
            <sz val="10"/>
            <color rgb="FF000000"/>
            <rFont val="Arial"/>
            <scheme val="minor"/>
          </rPr>
          <t>======
ID#AAAAosfY59k
    (2023-02-02 10:37:14)
serial</t>
        </r>
      </text>
    </comment>
    <comment ref="Z8" authorId="0" shapeId="0">
      <text>
        <r>
          <rPr>
            <sz val="10"/>
            <color rgb="FF000000"/>
            <rFont val="Arial"/>
            <scheme val="minor"/>
          </rPr>
          <t>======
ID#AAAAosfY538
    (2023-02-02 10:37:14)
serial</t>
        </r>
      </text>
    </comment>
    <comment ref="AA8" authorId="0" shapeId="0">
      <text>
        <r>
          <rPr>
            <sz val="10"/>
            <color rgb="FF000000"/>
            <rFont val="Arial"/>
            <scheme val="minor"/>
          </rPr>
          <t>======
ID#AAAAosfY57Y
    (2023-02-02 10:37:14)
serial</t>
        </r>
      </text>
    </comment>
    <comment ref="C16" authorId="0" shapeId="0">
      <text>
        <r>
          <rPr>
            <sz val="10"/>
            <color rgb="FF000000"/>
            <rFont val="Arial"/>
            <scheme val="minor"/>
          </rPr>
          <t>======
ID#AAABEvkDd_8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ID#AAABEvoPyMA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scheme val="minor"/>
          </rPr>
          <t>======
ID#AAABEvoPyH0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ID#AAABEvkDeCo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scheme val="minor"/>
          </rPr>
          <t>======
ID#AAABEvoPyHo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ID#AAABEvkDeC0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scheme val="minor"/>
          </rPr>
          <t>======
ID#AAABEvoPyL4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ID#AAABEvoPyIE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ID#AAABEvoPyMU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scheme val="minor"/>
          </rPr>
          <t>======
ID#AAABEvoPyKY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ID#AAABEvoPyHI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ID#AAABEvoPyJs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scheme val="minor"/>
          </rPr>
          <t>======
ID#AAABEvoPyMM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ID#AAABEvoPyMQ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scheme val="minor"/>
          </rPr>
          <t>======
ID#AAABEvkDeCc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scheme val="minor"/>
          </rPr>
          <t>======
ID#AAABEvkDeBI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MtL33vFWY2J4PNkTaIifozIq0KA=="/>
    </ext>
  </extLst>
</comments>
</file>

<file path=xl/comments1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ID#AAAAosfY55Q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ID#AAAAornfbU0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ID#AAAAosfY6C0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ID#AAAAosfY57Q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ID#AAAAosfY6HY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ID#AAAAosfY59E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ID#AAAAosfY58U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ID#AAABEvkDeAA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ID#AAABEvoPyKs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ID#AAABEvoPyLY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ID#AAABEvkDd-A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ID#AAABEvoPyLc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ID#AAABEvkDd_o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ID#AAABEvkDd-E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ID#AAABEvkDeBA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ID#AAABEvkDeBk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ID#AAABEvkDd_g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ID#AAABEvkDeBs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ID#AAABEvkDd_M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ID#AAABEvoPyIc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ID#AAABEvoPyG4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ID#AAABEvoPyIs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ID#AAABEvoPyLg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BMJyQ1RjeJCbM86pE91sAD1RYA=="/>
    </ext>
  </extLst>
</comments>
</file>

<file path=xl/comments1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scheme val="minor"/>
          </rPr>
          <t>======
ID#AAAAosfY58A
    (2023-02-02 10:37:14)
serial</t>
        </r>
      </text>
    </comment>
    <comment ref="F7" authorId="0" shapeId="0">
      <text>
        <r>
          <rPr>
            <sz val="10"/>
            <color rgb="FF000000"/>
            <rFont val="Arial"/>
            <scheme val="minor"/>
          </rPr>
          <t>======
ID#AAAAornfbVY
    (2023-02-02 10:37:14)
serial</t>
        </r>
      </text>
    </comment>
    <comment ref="G7" authorId="0" shapeId="0">
      <text>
        <r>
          <rPr>
            <sz val="10"/>
            <color rgb="FF000000"/>
            <rFont val="Arial"/>
            <scheme val="minor"/>
          </rPr>
          <t>======
ID#AAAAosfY6Aw
    (2023-02-02 10:37:14)
serial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======
ID#AAAAosfY6GE
    (2023-02-02 10:37:14)
serial</t>
        </r>
      </text>
    </comment>
    <comment ref="I7" authorId="0" shapeId="0">
      <text>
        <r>
          <rPr>
            <sz val="10"/>
            <color rgb="FF000000"/>
            <rFont val="Arial"/>
            <scheme val="minor"/>
          </rPr>
          <t>======
ID#AAAAosfY550
    (2023-02-02 10:37:14)
serial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======
ID#AAAAosfY6D4
    (2023-02-02 10:37:14)
serial</t>
        </r>
      </text>
    </comment>
    <comment ref="K7" authorId="0" shapeId="0">
      <text>
        <r>
          <rPr>
            <sz val="10"/>
            <color rgb="FF000000"/>
            <rFont val="Arial"/>
            <scheme val="minor"/>
          </rPr>
          <t>======
ID#AAAAoqVDcgs
    (2023-02-02 10:37:14)
serial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======
ID#AAAAosfY54w
    (2023-02-02 10:37:14)
serial</t>
        </r>
      </text>
    </comment>
    <comment ref="M7" authorId="0" shapeId="0">
      <text>
        <r>
          <rPr>
            <sz val="10"/>
            <color rgb="FF000000"/>
            <rFont val="Arial"/>
            <scheme val="minor"/>
          </rPr>
          <t>======
ID#AAAAosfY6B8
    (2023-02-02 10:37:14)
serial</t>
        </r>
      </text>
    </comment>
    <comment ref="C15" authorId="0" shapeId="0">
      <text>
        <r>
          <rPr>
            <sz val="10"/>
            <color rgb="FF000000"/>
            <rFont val="Arial"/>
            <scheme val="minor"/>
          </rPr>
          <t>======
ID#AAABEvoPyHU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scheme val="minor"/>
          </rPr>
          <t>======
ID#AAABEvoPyII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scheme val="minor"/>
          </rPr>
          <t>======
ID#AAABEvoPyHk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scheme val="minor"/>
          </rPr>
          <t>======
ID#AAABEvoPyJQ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ID#AAABEvoPyMI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scheme val="minor"/>
          </rPr>
          <t>======
ID#AAABEvoPyK0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scheme val="minor"/>
          </rPr>
          <t>======
ID#AAABEvkDd-k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scheme val="minor"/>
          </rPr>
          <t>======
ID#AAABEvoPyIA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scheme val="minor"/>
          </rPr>
          <t>======
ID#AAABEvoPyHY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scheme val="minor"/>
          </rPr>
          <t>======
ID#AAABEvkDeDk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scheme val="minor"/>
          </rPr>
          <t>======
ID#AAABEvkDeCs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======
ID#AAABEvoPyIo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scheme val="minor"/>
          </rPr>
          <t>======
ID#AAABEvkDeD8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scheme val="minor"/>
          </rPr>
          <t>======
ID#AAABEvkDd_A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scheme val="minor"/>
          </rPr>
          <t>======
ID#AAABEvoPyHs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scheme val="minor"/>
          </rPr>
          <t>======
ID#AAABEvkDeDA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xGEHXzpa4DGhMXU+ohjhhv8sSQ=="/>
    </ext>
  </extLst>
</comments>
</file>

<file path=xl/sharedStrings.xml><?xml version="1.0" encoding="utf-8"?>
<sst xmlns="http://schemas.openxmlformats.org/spreadsheetml/2006/main" count="1460" uniqueCount="320">
  <si>
    <t xml:space="preserve"> </t>
  </si>
  <si>
    <t xml:space="preserve">         RAPORT STATISTIC CENTRALIZATOR</t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</si>
  <si>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</si>
  <si>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</si>
  <si>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</si>
  <si>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</si>
  <si>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</si>
  <si>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</si>
  <si>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</si>
  <si>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</si>
  <si>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</si>
  <si>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</si>
  <si>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</si>
  <si>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</si>
  <si>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</si>
  <si>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</si>
  <si>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</si>
  <si>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</si>
  <si>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01.Biblioteci naționale (suma rând 02+03)</t>
  </si>
  <si>
    <t>02. Biblioteca Naţională a Republicii Moldova</t>
  </si>
  <si>
    <t>Bibliotecă Națională RM</t>
  </si>
  <si>
    <t>BN</t>
  </si>
  <si>
    <t>03.Biblioteca Naţională pentru Copii „Ion Creangă”</t>
  </si>
  <si>
    <t>Biblioteca Națională p-u Copii</t>
  </si>
  <si>
    <t>BNC</t>
  </si>
  <si>
    <t xml:space="preserve">04. Biblioteci publice (suma rând 05+06)
</t>
  </si>
  <si>
    <t xml:space="preserve">05. Biblioteci publice municipale, raionale, orășenești 
</t>
  </si>
  <si>
    <t>Bibliotecă Orășenească</t>
  </si>
  <si>
    <t>BR+BO+FO+FCO+FOCR+BM+FM+FCM+FMCR</t>
  </si>
  <si>
    <t>06. Biblioteci publice comunale, sătești</t>
  </si>
  <si>
    <t>Bibliotecă Comunală/Sătească</t>
  </si>
  <si>
    <t>BCS+FCS</t>
  </si>
  <si>
    <t>07. Biblioteci ale instituţiilor de învăţământ (suma rând 08+09+12+13)</t>
  </si>
  <si>
    <t>08. Biblioteci din instituţiile de învăţământ superior</t>
  </si>
  <si>
    <t>Biblioteci din instituţiile de învăţământ superior</t>
  </si>
  <si>
    <t>BI_S</t>
  </si>
  <si>
    <t>09. Biblioteci din instuţiile de învăţământ profesional tehnic postsecundar şi postsecundar nonterţiar  (Colegii și Centre de excelență) (suma rând 10+11+26+31+36+39)</t>
  </si>
  <si>
    <t>Biblioteci din instuţiile de învăţământ profesional tehnic postsecundar şi postsecundar nonterţiar</t>
  </si>
  <si>
    <t>BI_PT</t>
  </si>
  <si>
    <t>10.Biblioteca Ştiinţifică a Universităţii Pedagogice de Stat „Ion Creangă”</t>
  </si>
  <si>
    <t xml:space="preserve">11.Biblioteca Ştiinţifică a Universităţii de Stat „Alecu Russo”, Bălţi
</t>
  </si>
  <si>
    <t>12. Biblioteci din instituţiile de învăţământ profesional tehnic secundar (şcoli profesionale)</t>
  </si>
  <si>
    <t>Biblioteci din instituţiile de învăţământ profesional tehnic secundar (şcoli profesionale)</t>
  </si>
  <si>
    <t>BI_SP</t>
  </si>
  <si>
    <t>13. Biblioteci din instituţiile de învăţământ general (suma rând 14+15)</t>
  </si>
  <si>
    <t>Biblioteci din instituţiile de învăţământ general</t>
  </si>
  <si>
    <t>BI_IG</t>
  </si>
  <si>
    <t>14.Biblioteca Ştiinţifică a Universităţii Pedagogice de Stat „Ion Creangă”</t>
  </si>
  <si>
    <t>15.Biblioteca Ştiinţifică a Universităţii de Stat „Alecu Russo”, Bălţi</t>
  </si>
  <si>
    <t>16. Biblioteci specializate (suma rând 17+18+22+24+29)</t>
  </si>
  <si>
    <t>17. Biblioteca Ştiinţifică  (Institut) „A. Lupan”   a USM</t>
  </si>
  <si>
    <t>Biblioteca Ştiinţifică Centrală A. Lupan  (Institut) a Academiei de Ştiinţe a RM</t>
  </si>
  <si>
    <t>BASM</t>
  </si>
  <si>
    <t>18. Biblioteci tehnice din unitățile economice (suma rând 19+20)</t>
  </si>
  <si>
    <t>19. Biblioteca Republicană Tehnico-Ştiinţifică a Institutului Naţional de Cercetări Economice</t>
  </si>
  <si>
    <t>Biblioteca Republicană Tehnico-Ştiinţifică a Institutului Naţional de Cercetări Economice</t>
  </si>
  <si>
    <t>BE_RTS</t>
  </si>
  <si>
    <t>20.  Biblioteci tehnice din reţea</t>
  </si>
  <si>
    <t>Biblioteci tehnice din reţea</t>
  </si>
  <si>
    <t>BE_R</t>
  </si>
  <si>
    <t>22.Centrul Naţional de Informare şi Reabilitare al Asociației Nevăzătorilor</t>
  </si>
  <si>
    <t>Centrul Naţional de Informare şi Reabilitare al Asociației Nevăzătorilor din Moldova</t>
  </si>
  <si>
    <t>CNIRN</t>
  </si>
  <si>
    <t>24. Biblioteci ale instituțiilor medicale (suma rând 27)</t>
  </si>
  <si>
    <t>25. Biblioteca Ştiinţifică Medicală a Universităţii de Stat de Medicină şi Farmacie „Nicolae Testemiţanu"*</t>
  </si>
  <si>
    <t>Biblioteca Ştiinţifică Medicală a Universităţii de Stat de Medicină şi Farmacie 'Nicolae Testemiţanu'</t>
  </si>
  <si>
    <t>BM_USM</t>
  </si>
  <si>
    <t>26. Biblioteci din instuţiile de învăţământ profesional tehnic postsecundar şi postsecundar nonterţiar  (Colegii și Centre de excelență) din domeniul Medicinei și Farmaciei*</t>
  </si>
  <si>
    <t>Biblioteci din instuţiile de învăţământ profesional tehnic din domeniul Medicinei și Farmaciei</t>
  </si>
  <si>
    <t>BM_S</t>
  </si>
  <si>
    <t>27. Biblioteci medicale din reţea (Biblioteci ale Instituţiilor medicale)</t>
  </si>
  <si>
    <t>Biblioteci medicale din reţea</t>
  </si>
  <si>
    <t>BM_R</t>
  </si>
  <si>
    <t>Subtotal biblioteci medicale  (suma rând 25+26+27)</t>
  </si>
  <si>
    <t>28. Biblioteci tehnice din învățământ (suma rând 30+31+32)</t>
  </si>
  <si>
    <t>29. Biblioteci  ale instituțiilor științifice agricole (suma rând 33)</t>
  </si>
  <si>
    <t>30. Biblioteca Ştiinţifică a Universităţii Tehnice a Moldovei</t>
  </si>
  <si>
    <t>Biblioteca Tehnico-Ştiinţifică a Universităţii Tehnice a Moldovei</t>
  </si>
  <si>
    <t>BT_RM</t>
  </si>
  <si>
    <t>31. Bibliotecile din instuţiile  de învăţământ profesional tehnic postsecundar şi postsecundar nontertiar  (Colegii și Centre de excelență) cu profil tehnic  şi agricol</t>
  </si>
  <si>
    <t>32. Biblioteci din instituţiile de învăţământ profesional tehnic secundar (şcoli profesionale)*</t>
  </si>
  <si>
    <t>33. Biblioteci agricole din reţea (Biblioteci ale instituţiilor știinţifice agricole)</t>
  </si>
  <si>
    <t>Subtotal biblioteci tehnice din învățământ și biblioteci ale instituțiilor științifice agricole (suma rând 28+29)</t>
  </si>
  <si>
    <t>34. Biblioteci ale Academiei de Studii Economice din Moldova (ASEM)(suma rând 35+36)</t>
  </si>
  <si>
    <t>35. Biblioteca Ştiinţifică a Academiei de Studii Economice din Moldova*</t>
  </si>
  <si>
    <t>Biblioteca Ştiinţifică a Academiei de Studii Economice din Moldova</t>
  </si>
  <si>
    <t>BE_RM</t>
  </si>
  <si>
    <t>36. Bibliotecile din instuţiile  de învăţământ profesional tehnic postsecundar şi postsecundar nontertiar  (Colegii și Centre de excelență) cu profil economic*</t>
  </si>
  <si>
    <t>Bibliotecile din instuţiile de învăţământ profesional tehnic postsecundar şi postsecundar nontertiar cu profil economic</t>
  </si>
  <si>
    <t>BE_PT</t>
  </si>
  <si>
    <t>37.Biblioteci de Muzică, Teatru și Arte Plastice (AMTAP) (suma rând 38+39)</t>
  </si>
  <si>
    <t>38.Biblioteca Academiei de Muzică, Teatru și Arte Plastice*</t>
  </si>
  <si>
    <t>Biblioteca Academiei de Muzică, Teatru și Arte Plastice</t>
  </si>
  <si>
    <t>BAM_RM</t>
  </si>
  <si>
    <t>39. Biblioteci liceiile și instuţiile de învăţământ profesional tehnic postsecundar şi postsecundar nonterţiar(Colegii și Centre de excelență) cu profil de arte*</t>
  </si>
  <si>
    <t>Biblioteci liceiile și instuţiile de învăţământ profesional tehnic postsecundar şi postsecundar nonterţiar cu profil de arte</t>
  </si>
  <si>
    <t>BAM_PT</t>
  </si>
  <si>
    <t>Total Sistemul Național de Biblioteci din Republica Moldova (suma rând 01+04+07+16)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</si>
  <si>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</si>
  <si>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</si>
  <si>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</si>
  <si>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</si>
  <si>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</si>
  <si>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</si>
  <si>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</si>
  <si>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</si>
  <si>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</si>
  <si>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</si>
  <si>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</si>
  <si>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</si>
  <si>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</si>
  <si>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</si>
  <si>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</si>
  <si>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</si>
  <si>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</si>
  <si>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Nr.de serie a intrebarii</t>
  </si>
  <si>
    <t>Valoarea minima</t>
  </si>
  <si>
    <t>Valoarea maxima</t>
  </si>
  <si>
    <t xml:space="preserve">   </t>
  </si>
  <si>
    <t>17. Biblioteca Ştiinţifică  (Institut) „A. Lupan"   a USM</t>
  </si>
  <si>
    <t>30.Biblioteca Ştiinţifică a Universităţii Tehnice a Moldovei*</t>
  </si>
  <si>
    <t>31.Bibliotecile din instuţiile  de învăţământ profesional tehnic postsecundar şi postsecundar nontertiar  (Colegii și Centre de excelență) cu profil tehnic şi agricol</t>
  </si>
  <si>
    <t>32.Biblioteci din instituţiile de învăţământ profesional tehnic secundar (şcoli profesionale)*</t>
  </si>
  <si>
    <t>35.Biblioteca Ştiinţifică a Academiei de Studii Economice din Moldova*</t>
  </si>
  <si>
    <t>36.Bibliotecile din instuţiile  de învăţământ profesional tehnic postsecundar şi postsecundar nontertiar  (Colegii și Centre de excelență) cu profil economic*</t>
  </si>
  <si>
    <t>Total Sistemul Național de Biblioteci din Republica Moldova  (suma rând 01+04+07+16)</t>
  </si>
  <si>
    <t>II. COLECŢII</t>
  </si>
  <si>
    <t>Casări în cursul anului</t>
  </si>
  <si>
    <t>Cărţi numărul de unităţi materiale</t>
  </si>
  <si>
    <t>Documente de muzică tipărită</t>
  </si>
  <si>
    <t>C</t>
  </si>
  <si>
    <t>07. Biblioteci ale instituţiilor de învăţământ (suma rând 08+09+12 +13)</t>
  </si>
  <si>
    <t>16. Biblioteci specializate (suma rând 17+18+22+24+28)</t>
  </si>
  <si>
    <t>34. Biblioteci ale Academiei de Studii Economice din Moldova (ASEM)(suma rând 33+34)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</si>
  <si>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</si>
  <si>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</si>
  <si>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</si>
  <si>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</si>
  <si>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</si>
  <si>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</si>
  <si>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</si>
  <si>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</si>
  <si>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</si>
  <si>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</si>
  <si>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</si>
  <si>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</si>
  <si>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</si>
  <si>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17. Biblioteca Ştiinţifică  (Institut) "A. Lupan"   a USM</t>
  </si>
  <si>
    <t>25. Biblioteca Ştiinţifică Medicală a Universităţii de Stat de Medicină şi Farmacie "Nicolae Testemiţanu"*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</si>
  <si>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</si>
  <si>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</si>
  <si>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</si>
  <si>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</si>
  <si>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</si>
  <si>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</si>
  <si>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</si>
  <si>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</si>
  <si>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</si>
  <si>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</si>
  <si>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</si>
  <si>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</si>
  <si>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</si>
  <si>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</si>
  <si>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</si>
  <si>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</si>
  <si>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</si>
  <si>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</si>
  <si>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</si>
  <si>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</si>
  <si>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</si>
  <si>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</si>
  <si>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</si>
  <si>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</si>
  <si>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</si>
  <si>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>în limba de stat</t>
  </si>
  <si>
    <t xml:space="preserve">04. Biblioteci publice  (suma rând 05+06)
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</si>
  <si>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</si>
  <si>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</si>
  <si>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</si>
  <si>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</si>
  <si>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</si>
  <si>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</si>
  <si>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</si>
  <si>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</si>
  <si>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</si>
  <si>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</si>
  <si>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</si>
  <si>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</si>
  <si>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</si>
  <si>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</si>
  <si>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t xml:space="preserve">13. Biblioteci din instituţiile de învăţământ general (suma rând 14+15) </t>
  </si>
  <si>
    <r>
      <rPr>
        <sz val="10"/>
        <color rgb="FF000000"/>
        <rFont val="Times New Roman"/>
      </rP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</si>
  <si>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</si>
  <si>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</si>
  <si>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</si>
  <si>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</si>
  <si>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</si>
  <si>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</si>
  <si>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</si>
  <si>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</si>
  <si>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</si>
  <si>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</si>
  <si>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</si>
  <si>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</si>
  <si>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</si>
  <si>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</si>
  <si>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</si>
  <si>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</si>
  <si>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</si>
  <si>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</si>
  <si>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</si>
  <si>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</si>
  <si>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</si>
  <si>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</si>
  <si>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</si>
  <si>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</si>
  <si>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</si>
  <si>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</si>
  <si>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</si>
  <si>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 xml:space="preserve"> TIPURI DE BIBLIOTECI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</si>
  <si>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</si>
  <si>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</si>
  <si>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</si>
  <si>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</si>
  <si>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</si>
  <si>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</si>
  <si>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</si>
  <si>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</si>
  <si>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</si>
  <si>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</si>
  <si>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 xml:space="preserve">cu studii secundare generale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</si>
  <si>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</si>
  <si>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</si>
  <si>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</si>
  <si>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</si>
  <si>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</si>
  <si>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</si>
  <si>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</si>
  <si>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</si>
  <si>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</si>
  <si>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</si>
  <si>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</si>
  <si>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</si>
  <si>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</si>
  <si>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</si>
  <si>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</si>
  <si>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</si>
  <si>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</si>
  <si>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</si>
  <si>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</si>
  <si>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</si>
  <si>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</si>
  <si>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</si>
  <si>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</si>
  <si>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</si>
  <si>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</si>
  <si>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</si>
  <si>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</si>
  <si>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</si>
  <si>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</si>
  <si>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</si>
  <si>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</si>
  <si>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</si>
  <si>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</si>
  <si>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</si>
  <si>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</si>
  <si>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</si>
  <si>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>Centrul Național de Statistică</t>
  </si>
  <si>
    <t xml:space="preserve">   Date de contact: Tel.: 022 240070</t>
  </si>
  <si>
    <t xml:space="preserve">   E-mail: statistica@bnrm.md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</si>
  <si>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</si>
  <si>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Bibliotecă Raională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</si>
  <si>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</si>
  <si>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</si>
  <si>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Bibliotecă Municipală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</si>
  <si>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</si>
  <si>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</si>
  <si>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</si>
  <si>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</si>
  <si>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</si>
  <si>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</si>
  <si>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</si>
  <si>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</si>
  <si>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</si>
  <si>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</si>
  <si>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</si>
  <si>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</si>
  <si>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</si>
  <si>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</si>
  <si>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Filială Sătească p-u copii</t>
  </si>
  <si>
    <t>FCS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</si>
  <si>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</si>
  <si>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Filială Municipală p-u copii</t>
  </si>
  <si>
    <t>FCM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</si>
  <si>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</si>
  <si>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Filială Orășenească p-u copii</t>
  </si>
  <si>
    <t>FCO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</si>
  <si>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</si>
  <si>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Filială Municipală de Carte Română</t>
  </si>
  <si>
    <t>FMCR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</si>
  <si>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</si>
  <si>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Filială Orășenească de Carte Română</t>
  </si>
  <si>
    <t>FOCR</t>
  </si>
  <si>
    <t>Biblioteca Copii</t>
  </si>
  <si>
    <t>BC</t>
  </si>
  <si>
    <t>Biblioteci din instituţiile de învăţământ profesional tehnic secundar - şcoli profesionale</t>
  </si>
  <si>
    <t>Biblioteca şi Colecţia de Arhivă (AGEPI)</t>
  </si>
  <si>
    <t>AGEPI</t>
  </si>
  <si>
    <t>Biblioteca Parlamentului RM</t>
  </si>
  <si>
    <t>BPRM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</si>
  <si>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</si>
  <si>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</si>
  <si>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</si>
  <si>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</si>
  <si>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</si>
  <si>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</si>
  <si>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Bibliotecile din instuţiile de învăţământ profesional tehnic postsecundar şi postsecundar nontertiar cu profil tehnic</t>
  </si>
  <si>
    <t>BT_PT</t>
  </si>
  <si>
    <t>BT_SP</t>
  </si>
  <si>
    <r>
      <t xml:space="preserve">                  </t>
    </r>
    <r>
      <rPr>
        <b/>
        <sz val="14"/>
        <color rgb="FF000000"/>
        <rFont val="Times New Roman"/>
      </rPr>
      <t xml:space="preserve">     privind activitatea SISTEMULUI NAȚIONAL DE BIBLIOTECI  în anul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</si>
</sst>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0"/>
      <color rgb="FF000000"/>
      <name val="Arial"/>
      <scheme val="minor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u/>
      <sz val="9"/>
      <color rgb="FF000000"/>
      <name val="Times New Roman"/>
    </font>
    <font>
      <b/>
      <sz val="16"/>
      <color rgb="FF000000"/>
      <name val="Times New Roman"/>
    </font>
    <font>
      <b/>
      <sz val="12"/>
      <color rgb="FF000000"/>
      <name val="Times New Roman"/>
    </font>
    <font>
      <sz val="10"/>
      <name val="Arial"/>
    </font>
    <font>
      <b/>
      <sz val="10"/>
      <color rgb="FF000000"/>
      <name val="Times New Roman"/>
    </font>
    <font>
      <b/>
      <sz val="9"/>
      <color rgb="FF17365D"/>
      <name val="Times New Roman"/>
    </font>
    <font>
      <b/>
      <sz val="9"/>
      <color rgb="FF0070C0"/>
      <name val="Times New Roman"/>
    </font>
    <font>
      <b/>
      <sz val="10"/>
      <color rgb="FFFF0000"/>
      <name val="Cambria"/>
    </font>
    <font>
      <b/>
      <sz val="11"/>
      <color rgb="FFFF0000"/>
      <name val="Times New Roman"/>
    </font>
    <font>
      <sz val="10"/>
      <color rgb="FF000000"/>
      <name val="Cambria"/>
    </font>
    <font>
      <sz val="11"/>
      <color rgb="FF000000"/>
      <name val="Times New Roman"/>
    </font>
    <font>
      <sz val="10"/>
      <color rgb="FF434343"/>
      <name val="Cambria"/>
    </font>
    <font>
      <sz val="10"/>
      <color rgb="FF434343"/>
      <name val="Times New Roman"/>
    </font>
    <font>
      <sz val="11"/>
      <color rgb="FF434343"/>
      <name val="Times New Roman"/>
    </font>
    <font>
      <sz val="10"/>
      <color rgb="FFFF0000"/>
      <name val="Cambria"/>
    </font>
    <font>
      <sz val="10"/>
      <color rgb="FFFF0000"/>
      <name val="Times New Roman"/>
    </font>
    <font>
      <sz val="11"/>
      <color rgb="FFFF0000"/>
      <name val="Times New Roman"/>
    </font>
    <font>
      <sz val="10"/>
      <color rgb="FF0000FF"/>
      <name val="Cambria"/>
    </font>
    <font>
      <b/>
      <sz val="10"/>
      <color rgb="FF0000FF"/>
      <name val="Cambria"/>
    </font>
    <font>
      <b/>
      <sz val="11"/>
      <color rgb="FF1F0ABE"/>
      <name val="Times New Roman"/>
    </font>
    <font>
      <sz val="11"/>
      <color rgb="FF000000"/>
      <name val="Arial"/>
    </font>
    <font>
      <b/>
      <sz val="10"/>
      <color rgb="FF2C0CB4"/>
      <name val="Cambria"/>
    </font>
    <font>
      <b/>
      <sz val="11"/>
      <color rgb="FF2C0CB4"/>
      <name val="Times New Roman"/>
    </font>
    <font>
      <b/>
      <sz val="11"/>
      <color rgb="FF0000FF"/>
      <name val="Times New Roman"/>
    </font>
    <font>
      <b/>
      <sz val="10"/>
      <color rgb="FFFF0000"/>
      <name val="Times New Roman"/>
    </font>
    <font>
      <b/>
      <sz val="10"/>
      <color rgb="FFFF0000"/>
      <name val="Arial"/>
    </font>
    <font>
      <b/>
      <sz val="11"/>
      <color rgb="FFC00000"/>
      <name val="Times New Roman"/>
    </font>
    <font>
      <b/>
      <sz val="9"/>
      <color rgb="FF002060"/>
      <name val="Times New Roman"/>
    </font>
    <font>
      <sz val="9"/>
      <color rgb="FF0070C0"/>
      <name val="Arial"/>
    </font>
    <font>
      <sz val="11"/>
      <color rgb="FF000000"/>
      <name val="Calibri"/>
    </font>
    <font>
      <sz val="9"/>
      <color rgb="FF000000"/>
      <name val="Times New Roman"/>
    </font>
    <font>
      <sz val="10"/>
      <color theme="1"/>
      <name val="Arial"/>
      <scheme val="minor"/>
    </font>
    <font>
      <sz val="9"/>
      <color rgb="FF0070C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theme="1"/>
      <name val="Times New Roman"/>
    </font>
    <font>
      <sz val="10"/>
      <color rgb="FF000000"/>
      <name val="&quot;Times New Roman&quot;"/>
    </font>
    <font>
      <b/>
      <sz val="10"/>
      <color rgb="FF000000"/>
      <name val="Arial"/>
    </font>
    <font>
      <sz val="12"/>
      <color rgb="FF000000"/>
      <name val="Arial"/>
    </font>
    <font>
      <sz val="12"/>
      <color rgb="FF000000"/>
      <name val="&quot;Times New Roman&quot;"/>
    </font>
    <font>
      <b/>
      <sz val="9"/>
      <color rgb="FFFF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0"/>
      <color rgb="FFFF0000"/>
      <name val="Arial"/>
    </font>
    <font>
      <sz val="11"/>
      <color rgb="FF1F0ABE"/>
      <name val="Times New Roman"/>
    </font>
    <font>
      <sz val="9"/>
      <color rgb="FF000000"/>
      <name val="Arial"/>
    </font>
    <font>
      <sz val="11"/>
      <color rgb="FFFFFFFF"/>
      <name val="Calibri"/>
    </font>
    <font>
      <sz val="10"/>
      <color rgb="FF002060"/>
      <name val="Arial"/>
    </font>
    <font>
      <b/>
      <sz val="10"/>
      <color rgb="FF002060"/>
      <name val="Arial"/>
    </font>
    <font>
      <b/>
      <sz val="11"/>
      <color rgb="FF000000"/>
      <name val="Times New Roman"/>
    </font>
    <font>
      <sz val="9"/>
      <color rgb="FF000000"/>
      <name val="Cambria"/>
    </font>
    <font>
      <b/>
      <sz val="14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FDFFFE"/>
        <bgColor rgb="FFFDFFFE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top" wrapText="1"/>
    </xf>
    <xf numFmtId="1" fontId="14" fillId="3" borderId="12" xfId="0" applyNumberFormat="1" applyFont="1" applyFill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top" wrapText="1"/>
    </xf>
    <xf numFmtId="1" fontId="12" fillId="2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14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14" fillId="3" borderId="10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vertical="top"/>
    </xf>
    <xf numFmtId="0" fontId="16" fillId="3" borderId="15" xfId="0" applyFont="1" applyFill="1" applyBorder="1" applyAlignment="1">
      <alignment horizontal="left" vertical="center"/>
    </xf>
    <xf numFmtId="1" fontId="17" fillId="3" borderId="10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center"/>
    </xf>
    <xf numFmtId="1" fontId="16" fillId="3" borderId="17" xfId="0" applyNumberFormat="1" applyFont="1" applyFill="1" applyBorder="1" applyAlignment="1">
      <alignment horizontal="center"/>
    </xf>
    <xf numFmtId="1" fontId="16" fillId="3" borderId="14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vertical="top"/>
    </xf>
    <xf numFmtId="0" fontId="19" fillId="3" borderId="15" xfId="0" applyFont="1" applyFill="1" applyBorder="1" applyAlignment="1">
      <alignment horizontal="left" vertical="center" wrapText="1"/>
    </xf>
    <xf numFmtId="1" fontId="20" fillId="3" borderId="1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top"/>
    </xf>
    <xf numFmtId="0" fontId="2" fillId="3" borderId="15" xfId="0" applyFont="1" applyFill="1" applyBorder="1" applyAlignment="1">
      <alignment horizontal="left" vertical="center" wrapText="1"/>
    </xf>
    <xf numFmtId="1" fontId="14" fillId="3" borderId="10" xfId="0" applyNumberFormat="1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top" wrapText="1"/>
    </xf>
    <xf numFmtId="1" fontId="20" fillId="3" borderId="10" xfId="0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3" fillId="2" borderId="11" xfId="0" applyFont="1" applyFill="1" applyBorder="1" applyAlignment="1">
      <alignment vertical="top"/>
    </xf>
    <xf numFmtId="0" fontId="21" fillId="0" borderId="10" xfId="0" applyFont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vertical="top"/>
    </xf>
    <xf numFmtId="0" fontId="2" fillId="4" borderId="15" xfId="0" applyFont="1" applyFill="1" applyBorder="1" applyAlignment="1">
      <alignment horizontal="left" vertical="center" wrapText="1"/>
    </xf>
    <xf numFmtId="1" fontId="23" fillId="4" borderId="10" xfId="0" applyNumberFormat="1" applyFont="1" applyFill="1" applyBorder="1" applyAlignment="1">
      <alignment horizontal="center" vertical="center"/>
    </xf>
    <xf numFmtId="1" fontId="14" fillId="5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vertical="top"/>
    </xf>
    <xf numFmtId="1" fontId="14" fillId="4" borderId="10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left" vertical="top" wrapText="1"/>
    </xf>
    <xf numFmtId="1" fontId="24" fillId="3" borderId="10" xfId="0" applyNumberFormat="1" applyFont="1" applyFill="1" applyBorder="1" applyAlignment="1">
      <alignment horizontal="center"/>
    </xf>
    <xf numFmtId="1" fontId="24" fillId="3" borderId="1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6" xfId="0" applyFont="1" applyBorder="1" applyAlignment="1">
      <alignment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14" fillId="5" borderId="10" xfId="0" applyNumberFormat="1" applyFont="1" applyFill="1" applyBorder="1" applyAlignment="1">
      <alignment horizontal="center"/>
    </xf>
    <xf numFmtId="1" fontId="14" fillId="5" borderId="14" xfId="0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1" fillId="0" borderId="6" xfId="0" applyFont="1" applyBorder="1" applyAlignment="1">
      <alignment horizontal="right" vertical="top" wrapText="1"/>
    </xf>
    <xf numFmtId="1" fontId="12" fillId="0" borderId="10" xfId="0" applyNumberFormat="1" applyFont="1" applyBorder="1" applyAlignment="1">
      <alignment horizontal="center" vertical="center"/>
    </xf>
    <xf numFmtId="0" fontId="25" fillId="4" borderId="15" xfId="0" applyFont="1" applyFill="1" applyBorder="1" applyAlignment="1">
      <alignment horizontal="left" vertical="top" wrapText="1"/>
    </xf>
    <xf numFmtId="1" fontId="26" fillId="4" borderId="10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left" vertical="top" wrapText="1"/>
    </xf>
    <xf numFmtId="1" fontId="27" fillId="4" borderId="10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1" fontId="12" fillId="3" borderId="10" xfId="0" applyNumberFormat="1" applyFont="1" applyFill="1" applyBorder="1" applyAlignment="1">
      <alignment horizontal="center" vertical="center"/>
    </xf>
    <xf numFmtId="1" fontId="23" fillId="4" borderId="10" xfId="0" applyNumberFormat="1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right" vertical="center"/>
    </xf>
    <xf numFmtId="0" fontId="31" fillId="0" borderId="0" xfId="0" applyFont="1" applyAlignment="1">
      <alignment horizontal="center" vertical="top"/>
    </xf>
    <xf numFmtId="0" fontId="31" fillId="0" borderId="6" xfId="0" applyFont="1" applyBorder="1" applyAlignment="1">
      <alignment horizontal="center" vertical="center"/>
    </xf>
    <xf numFmtId="0" fontId="32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13" fillId="3" borderId="10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center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0" fontId="13" fillId="0" borderId="6" xfId="0" applyFont="1" applyBorder="1" applyAlignment="1">
      <alignment vertical="top" wrapText="1"/>
    </xf>
    <xf numFmtId="1" fontId="3" fillId="0" borderId="10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6" xfId="0" applyFont="1" applyBorder="1" applyAlignment="1">
      <alignment horizontal="right" vertical="top" wrapText="1"/>
    </xf>
    <xf numFmtId="0" fontId="25" fillId="4" borderId="15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30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textRotation="90"/>
    </xf>
    <xf numFmtId="0" fontId="36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/>
    </xf>
    <xf numFmtId="1" fontId="14" fillId="3" borderId="14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6" borderId="11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3" borderId="1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8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right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8" fillId="0" borderId="0" xfId="0" applyFont="1" applyAlignment="1">
      <alignment horizontal="right" vertical="top"/>
    </xf>
    <xf numFmtId="1" fontId="33" fillId="0" borderId="0" xfId="0" applyNumberFormat="1" applyFont="1" applyAlignment="1">
      <alignment horizontal="right"/>
    </xf>
    <xf numFmtId="0" fontId="14" fillId="3" borderId="23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/>
    </xf>
    <xf numFmtId="0" fontId="3" fillId="3" borderId="11" xfId="0" applyFont="1" applyFill="1" applyBorder="1"/>
    <xf numFmtId="1" fontId="3" fillId="3" borderId="10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9" fillId="5" borderId="10" xfId="0" applyNumberFormat="1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/>
    </xf>
    <xf numFmtId="1" fontId="27" fillId="7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 vertical="top" wrapText="1"/>
    </xf>
    <xf numFmtId="0" fontId="40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top"/>
    </xf>
    <xf numFmtId="0" fontId="37" fillId="0" borderId="6" xfId="0" applyFont="1" applyBorder="1" applyAlignment="1">
      <alignment horizontal="center" vertical="top"/>
    </xf>
    <xf numFmtId="0" fontId="33" fillId="0" borderId="0" xfId="0" applyFont="1" applyAlignment="1"/>
    <xf numFmtId="0" fontId="14" fillId="3" borderId="10" xfId="0" applyFont="1" applyFill="1" applyBorder="1" applyAlignment="1">
      <alignment horizontal="center"/>
    </xf>
    <xf numFmtId="1" fontId="14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2" fillId="0" borderId="0" xfId="0" applyFont="1"/>
    <xf numFmtId="0" fontId="3" fillId="0" borderId="10" xfId="0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vertical="center" textRotation="90" wrapText="1"/>
    </xf>
    <xf numFmtId="0" fontId="37" fillId="0" borderId="9" xfId="0" applyFont="1" applyBorder="1" applyAlignment="1">
      <alignment horizontal="center" vertical="top"/>
    </xf>
    <xf numFmtId="0" fontId="37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top"/>
    </xf>
    <xf numFmtId="0" fontId="37" fillId="0" borderId="5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1" fontId="3" fillId="0" borderId="0" xfId="0" applyNumberFormat="1" applyFont="1"/>
    <xf numFmtId="0" fontId="14" fillId="3" borderId="14" xfId="0" applyFont="1" applyFill="1" applyBorder="1" applyAlignment="1">
      <alignment horizontal="center"/>
    </xf>
    <xf numFmtId="0" fontId="3" fillId="3" borderId="0" xfId="0" applyFont="1" applyFill="1"/>
    <xf numFmtId="1" fontId="3" fillId="3" borderId="11" xfId="0" applyNumberFormat="1" applyFont="1" applyFill="1" applyBorder="1"/>
    <xf numFmtId="1" fontId="43" fillId="3" borderId="10" xfId="0" applyNumberFormat="1" applyFont="1" applyFill="1" applyBorder="1" applyAlignment="1">
      <alignment horizontal="center"/>
    </xf>
    <xf numFmtId="1" fontId="43" fillId="3" borderId="8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7" fillId="0" borderId="7" xfId="0" applyFont="1" applyBorder="1" applyAlignment="1">
      <alignment horizontal="center" vertical="top"/>
    </xf>
    <xf numFmtId="0" fontId="44" fillId="0" borderId="0" xfId="0" applyFont="1" applyAlignment="1">
      <alignment horizontal="center" vertical="top"/>
    </xf>
    <xf numFmtId="1" fontId="14" fillId="0" borderId="6" xfId="0" applyNumberFormat="1" applyFont="1" applyBorder="1" applyAlignment="1">
      <alignment horizontal="center" vertical="center"/>
    </xf>
    <xf numFmtId="1" fontId="14" fillId="3" borderId="25" xfId="0" applyNumberFormat="1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top"/>
    </xf>
    <xf numFmtId="1" fontId="34" fillId="3" borderId="10" xfId="0" applyNumberFormat="1" applyFont="1" applyFill="1" applyBorder="1" applyAlignment="1">
      <alignment horizontal="center"/>
    </xf>
    <xf numFmtId="1" fontId="34" fillId="3" borderId="14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14" fillId="3" borderId="13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0" fontId="45" fillId="0" borderId="10" xfId="0" applyFont="1" applyBorder="1" applyAlignment="1">
      <alignment horizontal="center" vertical="top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right" vertical="center"/>
    </xf>
    <xf numFmtId="0" fontId="46" fillId="0" borderId="1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1" fontId="19" fillId="0" borderId="10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0" fillId="0" borderId="0" xfId="0" applyFont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14" fillId="3" borderId="17" xfId="0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 vertical="center"/>
    </xf>
    <xf numFmtId="1" fontId="14" fillId="5" borderId="22" xfId="0" applyNumberFormat="1" applyFont="1" applyFill="1" applyBorder="1" applyAlignment="1">
      <alignment horizontal="center"/>
    </xf>
    <xf numFmtId="1" fontId="14" fillId="5" borderId="26" xfId="0" applyNumberFormat="1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35" fillId="0" borderId="0" xfId="0" applyFont="1" applyAlignment="1"/>
    <xf numFmtId="0" fontId="47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3" fillId="0" borderId="4" xfId="0" applyFont="1" applyBorder="1" applyAlignment="1">
      <alignment horizontal="right"/>
    </xf>
    <xf numFmtId="1" fontId="34" fillId="3" borderId="16" xfId="0" applyNumberFormat="1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/>
    </xf>
    <xf numFmtId="1" fontId="48" fillId="5" borderId="22" xfId="0" applyNumberFormat="1" applyFont="1" applyFill="1" applyBorder="1" applyAlignment="1">
      <alignment horizontal="center"/>
    </xf>
    <xf numFmtId="1" fontId="48" fillId="5" borderId="26" xfId="0" applyNumberFormat="1" applyFont="1" applyFill="1" applyBorder="1" applyAlignment="1">
      <alignment horizontal="center"/>
    </xf>
    <xf numFmtId="0" fontId="48" fillId="5" borderId="26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/>
    </xf>
    <xf numFmtId="0" fontId="34" fillId="0" borderId="10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top"/>
    </xf>
    <xf numFmtId="0" fontId="37" fillId="0" borderId="21" xfId="0" applyFont="1" applyBorder="1" applyAlignment="1">
      <alignment horizontal="center" vertical="top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vertical="top"/>
    </xf>
    <xf numFmtId="0" fontId="14" fillId="3" borderId="13" xfId="0" applyFont="1" applyFill="1" applyBorder="1" applyAlignment="1">
      <alignment horizontal="center" vertical="center"/>
    </xf>
    <xf numFmtId="1" fontId="49" fillId="3" borderId="14" xfId="0" applyNumberFormat="1" applyFont="1" applyFill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0" fontId="6" fillId="8" borderId="0" xfId="0" applyFont="1" applyFill="1" applyAlignment="1">
      <alignment vertical="top"/>
    </xf>
    <xf numFmtId="0" fontId="2" fillId="8" borderId="19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top"/>
    </xf>
    <xf numFmtId="0" fontId="37" fillId="8" borderId="10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right" vertical="center"/>
    </xf>
    <xf numFmtId="0" fontId="37" fillId="8" borderId="10" xfId="0" applyFont="1" applyFill="1" applyBorder="1" applyAlignment="1">
      <alignment horizontal="center" vertical="top"/>
    </xf>
    <xf numFmtId="0" fontId="37" fillId="8" borderId="0" xfId="0" applyFont="1" applyFill="1" applyAlignment="1">
      <alignment horizontal="center" vertical="top"/>
    </xf>
    <xf numFmtId="1" fontId="37" fillId="8" borderId="10" xfId="0" applyNumberFormat="1" applyFont="1" applyFill="1" applyBorder="1" applyAlignment="1">
      <alignment horizontal="center" vertical="top"/>
    </xf>
    <xf numFmtId="1" fontId="44" fillId="8" borderId="9" xfId="0" applyNumberFormat="1" applyFont="1" applyFill="1" applyBorder="1" applyAlignment="1">
      <alignment horizontal="center" vertical="top"/>
    </xf>
    <xf numFmtId="0" fontId="37" fillId="8" borderId="5" xfId="0" applyFont="1" applyFill="1" applyBorder="1" applyAlignment="1">
      <alignment horizontal="center" vertical="top"/>
    </xf>
    <xf numFmtId="0" fontId="37" fillId="8" borderId="1" xfId="0" applyFont="1" applyFill="1" applyBorder="1" applyAlignment="1">
      <alignment horizontal="center" vertical="top"/>
    </xf>
    <xf numFmtId="0" fontId="44" fillId="0" borderId="0" xfId="0" applyFont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top"/>
    </xf>
    <xf numFmtId="1" fontId="2" fillId="8" borderId="8" xfId="0" applyNumberFormat="1" applyFont="1" applyFill="1" applyBorder="1" applyAlignment="1">
      <alignment horizontal="center" vertical="top"/>
    </xf>
    <xf numFmtId="0" fontId="19" fillId="8" borderId="8" xfId="0" applyFont="1" applyFill="1" applyBorder="1" applyAlignment="1">
      <alignment horizontal="center" vertical="top"/>
    </xf>
    <xf numFmtId="0" fontId="2" fillId="8" borderId="24" xfId="0" applyFont="1" applyFill="1" applyBorder="1" applyAlignment="1">
      <alignment horizontal="center" vertical="top"/>
    </xf>
    <xf numFmtId="2" fontId="2" fillId="8" borderId="8" xfId="0" applyNumberFormat="1" applyFont="1" applyFill="1" applyBorder="1" applyAlignment="1">
      <alignment horizontal="center" vertical="top"/>
    </xf>
    <xf numFmtId="0" fontId="3" fillId="8" borderId="10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2" fontId="2" fillId="8" borderId="10" xfId="0" applyNumberFormat="1" applyFont="1" applyFill="1" applyBorder="1" applyAlignment="1">
      <alignment horizontal="center" vertical="top"/>
    </xf>
    <xf numFmtId="0" fontId="19" fillId="8" borderId="10" xfId="0" applyFont="1" applyFill="1" applyBorder="1" applyAlignment="1">
      <alignment horizontal="center" vertical="top"/>
    </xf>
    <xf numFmtId="2" fontId="50" fillId="8" borderId="10" xfId="0" applyNumberFormat="1" applyFont="1" applyFill="1" applyBorder="1" applyAlignment="1">
      <alignment horizontal="center" vertical="center"/>
    </xf>
    <xf numFmtId="0" fontId="50" fillId="8" borderId="1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vertical="top"/>
    </xf>
    <xf numFmtId="0" fontId="13" fillId="8" borderId="10" xfId="0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/>
    </xf>
    <xf numFmtId="0" fontId="3" fillId="8" borderId="0" xfId="0" applyFont="1" applyFill="1" applyAlignment="1">
      <alignment vertical="top"/>
    </xf>
    <xf numFmtId="1" fontId="14" fillId="8" borderId="12" xfId="0" applyNumberFormat="1" applyFont="1" applyFill="1" applyBorder="1" applyAlignment="1">
      <alignment horizontal="center" vertical="center"/>
    </xf>
    <xf numFmtId="1" fontId="14" fillId="8" borderId="13" xfId="0" applyNumberFormat="1" applyFont="1" applyFill="1" applyBorder="1" applyAlignment="1">
      <alignment horizontal="center" vertical="center"/>
    </xf>
    <xf numFmtId="2" fontId="14" fillId="8" borderId="13" xfId="0" applyNumberFormat="1" applyFont="1" applyFill="1" applyBorder="1" applyAlignment="1">
      <alignment horizontal="center" vertical="center"/>
    </xf>
    <xf numFmtId="1" fontId="14" fillId="8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 wrapText="1"/>
    </xf>
    <xf numFmtId="2" fontId="14" fillId="8" borderId="10" xfId="0" applyNumberFormat="1" applyFont="1" applyFill="1" applyBorder="1" applyAlignment="1">
      <alignment horizontal="center" vertical="center"/>
    </xf>
    <xf numFmtId="1" fontId="40" fillId="0" borderId="0" xfId="0" applyNumberFormat="1" applyFont="1" applyAlignment="1">
      <alignment horizontal="center"/>
    </xf>
    <xf numFmtId="0" fontId="2" fillId="8" borderId="6" xfId="0" applyFont="1" applyFill="1" applyBorder="1" applyAlignment="1">
      <alignment horizontal="left" vertical="center"/>
    </xf>
    <xf numFmtId="1" fontId="14" fillId="8" borderId="14" xfId="0" applyNumberFormat="1" applyFont="1" applyFill="1" applyBorder="1" applyAlignment="1">
      <alignment horizontal="center" vertical="center"/>
    </xf>
    <xf numFmtId="2" fontId="14" fillId="8" borderId="14" xfId="0" applyNumberFormat="1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vertical="top"/>
    </xf>
    <xf numFmtId="0" fontId="2" fillId="8" borderId="15" xfId="0" applyFont="1" applyFill="1" applyBorder="1" applyAlignment="1">
      <alignment horizontal="left" vertical="center"/>
    </xf>
    <xf numFmtId="1" fontId="14" fillId="8" borderId="14" xfId="0" applyNumberFormat="1" applyFont="1" applyFill="1" applyBorder="1" applyAlignment="1">
      <alignment horizontal="center"/>
    </xf>
    <xf numFmtId="1" fontId="14" fillId="8" borderId="17" xfId="0" applyNumberFormat="1" applyFont="1" applyFill="1" applyBorder="1" applyAlignment="1">
      <alignment horizontal="center"/>
    </xf>
    <xf numFmtId="1" fontId="14" fillId="8" borderId="16" xfId="0" applyNumberFormat="1" applyFont="1" applyFill="1" applyBorder="1" applyAlignment="1">
      <alignment horizontal="center"/>
    </xf>
    <xf numFmtId="2" fontId="14" fillId="8" borderId="14" xfId="0" applyNumberFormat="1" applyFont="1" applyFill="1" applyBorder="1" applyAlignment="1">
      <alignment horizontal="center"/>
    </xf>
    <xf numFmtId="1" fontId="14" fillId="8" borderId="10" xfId="0" applyNumberFormat="1" applyFont="1" applyFill="1" applyBorder="1" applyAlignment="1">
      <alignment horizontal="center"/>
    </xf>
    <xf numFmtId="0" fontId="18" fillId="8" borderId="10" xfId="0" applyFont="1" applyFill="1" applyBorder="1" applyAlignment="1">
      <alignment horizontal="left" vertical="top" wrapText="1"/>
    </xf>
    <xf numFmtId="0" fontId="19" fillId="8" borderId="11" xfId="0" applyFont="1" applyFill="1" applyBorder="1" applyAlignment="1">
      <alignment vertical="top"/>
    </xf>
    <xf numFmtId="0" fontId="19" fillId="8" borderId="15" xfId="0" applyFont="1" applyFill="1" applyBorder="1" applyAlignment="1">
      <alignment horizontal="left" vertical="center" wrapText="1"/>
    </xf>
    <xf numFmtId="1" fontId="20" fillId="8" borderId="10" xfId="0" applyNumberFormat="1" applyFont="1" applyFill="1" applyBorder="1" applyAlignment="1">
      <alignment horizontal="center" vertical="center"/>
    </xf>
    <xf numFmtId="2" fontId="20" fillId="8" borderId="10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left" vertical="center" wrapText="1"/>
    </xf>
    <xf numFmtId="1" fontId="14" fillId="8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left" vertical="top" wrapText="1"/>
    </xf>
    <xf numFmtId="0" fontId="19" fillId="8" borderId="15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1" fillId="8" borderId="10" xfId="0" applyFont="1" applyFill="1" applyBorder="1" applyAlignment="1">
      <alignment horizontal="left" vertical="top" wrapText="1"/>
    </xf>
    <xf numFmtId="2" fontId="23" fillId="4" borderId="10" xfId="0" applyNumberFormat="1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2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2" fontId="23" fillId="4" borderId="10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top" wrapText="1"/>
    </xf>
    <xf numFmtId="2" fontId="14" fillId="8" borderId="8" xfId="0" applyNumberFormat="1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1" fontId="14" fillId="8" borderId="8" xfId="0" applyNumberFormat="1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13" fillId="8" borderId="6" xfId="0" applyFont="1" applyFill="1" applyBorder="1" applyAlignment="1">
      <alignment vertical="top" wrapText="1"/>
    </xf>
    <xf numFmtId="1" fontId="51" fillId="8" borderId="10" xfId="0" applyNumberFormat="1" applyFont="1" applyFill="1" applyBorder="1" applyAlignment="1">
      <alignment horizontal="center"/>
    </xf>
    <xf numFmtId="1" fontId="51" fillId="8" borderId="8" xfId="0" applyNumberFormat="1" applyFont="1" applyFill="1" applyBorder="1" applyAlignment="1">
      <alignment horizontal="center"/>
    </xf>
    <xf numFmtId="2" fontId="51" fillId="8" borderId="8" xfId="0" applyNumberFormat="1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1" fontId="52" fillId="8" borderId="8" xfId="0" applyNumberFormat="1" applyFont="1" applyFill="1" applyBorder="1" applyAlignment="1">
      <alignment horizontal="center"/>
    </xf>
    <xf numFmtId="0" fontId="11" fillId="8" borderId="6" xfId="0" applyFont="1" applyFill="1" applyBorder="1" applyAlignment="1">
      <alignment horizontal="right" vertical="top" wrapText="1"/>
    </xf>
    <xf numFmtId="1" fontId="12" fillId="8" borderId="10" xfId="0" applyNumberFormat="1" applyFont="1" applyFill="1" applyBorder="1" applyAlignment="1">
      <alignment horizontal="center" vertical="center"/>
    </xf>
    <xf numFmtId="2" fontId="12" fillId="8" borderId="10" xfId="0" applyNumberFormat="1" applyFont="1" applyFill="1" applyBorder="1" applyAlignment="1">
      <alignment horizontal="center" vertical="center"/>
    </xf>
    <xf numFmtId="2" fontId="26" fillId="4" borderId="10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top" wrapText="1"/>
    </xf>
    <xf numFmtId="0" fontId="13" fillId="8" borderId="18" xfId="0" applyFont="1" applyFill="1" applyBorder="1" applyAlignment="1">
      <alignment horizontal="left" vertical="top" wrapText="1"/>
    </xf>
    <xf numFmtId="0" fontId="11" fillId="8" borderId="18" xfId="0" applyFont="1" applyFill="1" applyBorder="1" applyAlignment="1">
      <alignment horizontal="right" vertical="top" wrapText="1"/>
    </xf>
    <xf numFmtId="0" fontId="28" fillId="8" borderId="0" xfId="0" applyFont="1" applyFill="1" applyAlignment="1">
      <alignment vertical="top"/>
    </xf>
    <xf numFmtId="0" fontId="29" fillId="8" borderId="0" xfId="0" applyFont="1" applyFill="1" applyAlignment="1">
      <alignment vertical="top"/>
    </xf>
    <xf numFmtId="2" fontId="20" fillId="8" borderId="10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3" fillId="0" borderId="4" xfId="0" applyFont="1" applyBorder="1"/>
    <xf numFmtId="0" fontId="3" fillId="0" borderId="20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7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" fontId="14" fillId="3" borderId="13" xfId="0" applyNumberFormat="1" applyFont="1" applyFill="1" applyBorder="1" applyAlignment="1">
      <alignment horizontal="center" vertical="center"/>
    </xf>
    <xf numFmtId="1" fontId="14" fillId="3" borderId="27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1" fontId="14" fillId="3" borderId="25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" fontId="14" fillId="3" borderId="16" xfId="0" applyNumberFormat="1" applyFont="1" applyFill="1" applyBorder="1" applyAlignment="1">
      <alignment horizontal="center"/>
    </xf>
    <xf numFmtId="1" fontId="12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4" fillId="3" borderId="22" xfId="0" applyNumberFormat="1" applyFont="1" applyFill="1" applyBorder="1" applyAlignment="1">
      <alignment horizontal="center"/>
    </xf>
    <xf numFmtId="1" fontId="14" fillId="3" borderId="26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26" fillId="4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top"/>
    </xf>
    <xf numFmtId="1" fontId="39" fillId="3" borderId="10" xfId="0" applyNumberFormat="1" applyFont="1" applyFill="1" applyBorder="1" applyAlignment="1">
      <alignment horizontal="center" vertical="center"/>
    </xf>
    <xf numFmtId="1" fontId="54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7" fillId="0" borderId="5" xfId="0" applyFont="1" applyBorder="1"/>
    <xf numFmtId="0" fontId="7" fillId="0" borderId="9" xfId="0" applyFont="1" applyBorder="1"/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2" fillId="0" borderId="5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0" fontId="8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/>
    </xf>
    <xf numFmtId="0" fontId="2" fillId="0" borderId="3" xfId="0" applyFont="1" applyBorder="1" applyAlignment="1">
      <alignment vertical="center" textRotation="90" wrapText="1"/>
    </xf>
    <xf numFmtId="0" fontId="4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top"/>
    </xf>
    <xf numFmtId="0" fontId="7" fillId="0" borderId="24" xfId="0" applyFont="1" applyBorder="1"/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center" textRotation="90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 wrapText="1"/>
    </xf>
    <xf numFmtId="0" fontId="2" fillId="8" borderId="18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2" fillId="8" borderId="1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textRotation="90" wrapText="1"/>
    </xf>
    <xf numFmtId="0" fontId="2" fillId="8" borderId="21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7" fillId="0" borderId="20" xfId="0" applyFont="1" applyBorder="1"/>
    <xf numFmtId="0" fontId="6" fillId="8" borderId="6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center" textRotation="90" wrapText="1"/>
    </xf>
    <xf numFmtId="2" fontId="2" fillId="8" borderId="4" xfId="0" applyNumberFormat="1" applyFont="1" applyFill="1" applyBorder="1" applyAlignment="1">
      <alignment horizontal="center" vertical="center" textRotation="90" wrapText="1"/>
    </xf>
    <xf numFmtId="0" fontId="7" fillId="0" borderId="4" xfId="0" applyFont="1" applyBorder="1"/>
    <xf numFmtId="2" fontId="2" fillId="8" borderId="3" xfId="0" applyNumberFormat="1" applyFont="1" applyFill="1" applyBorder="1" applyAlignment="1">
      <alignment horizontal="center" vertical="center" textRotation="90" wrapText="1"/>
    </xf>
    <xf numFmtId="0" fontId="2" fillId="8" borderId="20" xfId="0" applyFont="1" applyFill="1" applyBorder="1" applyAlignment="1">
      <alignment horizontal="center" vertical="center" textRotation="90"/>
    </xf>
    <xf numFmtId="0" fontId="2" fillId="8" borderId="3" xfId="0" applyFont="1" applyFill="1" applyBorder="1" applyAlignment="1">
      <alignment horizontal="center" vertical="center" textRotation="90"/>
    </xf>
    <xf numFmtId="0" fontId="2" fillId="8" borderId="18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textRotation="90" wrapText="1"/>
    </xf>
    <xf numFmtId="0" fontId="53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
<Relationships xmlns="http://schemas.openxmlformats.org/package/2006/relationships"><Relationship Id="rId1" Type="http://customschemas.google.com/relationships/workbookmetadata" Target="commentsmeta1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aport%20statistic%20centralizator%20privind%20activitatea%20Sistemului%20Na&#539;ional%20de%20Biblioteci%20&#238;n%20anul%202021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"/>
      <sheetName val="pag2"/>
      <sheetName val="pag3"/>
      <sheetName val="pag4"/>
      <sheetName val="pag5"/>
      <sheetName val="pag 6"/>
      <sheetName val="pag7"/>
      <sheetName val="pag8"/>
      <sheetName val="pag9"/>
      <sheetName val="pag10"/>
      <sheetName val="pag11"/>
      <sheetName val="pag12"/>
      <sheetName val="s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96"/>
  <sheetViews>
    <sheetView tabSelected="1" topLeftCell="A44" workbookViewId="0">
      <selection activeCell="K26" sqref="K26"/>
    </sheetView>
  </sheetViews>
  <sheetFormatPr defaultColWidth="12.5703125" defaultRowHeight="15" customHeight="1"/>
  <cols>
    <col min="1" max="1" width="74.42578125" customWidth="1"/>
    <col min="2" max="2" width="24.28515625" hidden="1" customWidth="1"/>
    <col min="3" max="3" width="9.5703125" hidden="1" customWidth="1"/>
    <col min="4" max="4" width="11.42578125" hidden="1" customWidth="1"/>
    <col min="5" max="5" width="16.85546875" customWidth="1"/>
    <col min="6" max="6" width="7.85546875" customWidth="1"/>
    <col min="7" max="7" width="8.5703125" customWidth="1"/>
    <col min="8" max="9" width="8" customWidth="1"/>
    <col min="10" max="10" width="11.7109375" customWidth="1"/>
    <col min="11" max="11" width="8.28515625" customWidth="1"/>
    <col min="12" max="12" width="11.140625" customWidth="1"/>
    <col min="13" max="32" width="8.7109375" customWidth="1"/>
  </cols>
  <sheetData>
    <row r="1" spans="1:32" ht="5.25" hidden="1" customHeight="1">
      <c r="A1" s="1"/>
      <c r="B1" s="2"/>
      <c r="C1" s="2"/>
      <c r="D1" s="3"/>
      <c r="E1" s="4"/>
      <c r="F1" s="4"/>
      <c r="G1" s="4"/>
      <c r="H1" s="4"/>
      <c r="I1" s="4"/>
      <c r="J1" s="2"/>
      <c r="K1" s="2"/>
      <c r="L1" s="2"/>
    </row>
    <row r="2" spans="1:32" ht="15" customHeight="1">
      <c r="A2" s="1" t="s">
        <v>0</v>
      </c>
      <c r="B2" s="2"/>
      <c r="C2" s="2"/>
      <c r="D2" s="3"/>
      <c r="E2" s="4"/>
      <c r="F2" s="4"/>
      <c r="G2" s="4"/>
      <c r="H2" s="4"/>
      <c r="I2" s="4"/>
      <c r="J2" s="2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.75" customHeight="1">
      <c r="A3" s="1"/>
      <c r="B3" s="2"/>
      <c r="C3" s="2"/>
      <c r="D3" s="3"/>
      <c r="E3" s="4"/>
      <c r="F3" s="4"/>
      <c r="G3" s="4"/>
      <c r="H3" s="4"/>
      <c r="I3" s="4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9.5" customHeight="1">
      <c r="A4" s="387" t="s">
        <v>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32" ht="21" customHeight="1">
      <c r="A5" s="389" t="s">
        <v>319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4" customHeight="1">
      <c r="A6" s="391" t="s">
        <v>2</v>
      </c>
      <c r="B6" s="2"/>
      <c r="C6" s="2"/>
      <c r="D6" s="2"/>
      <c r="E6" s="394" t="s">
        <v>3</v>
      </c>
      <c r="F6" s="390"/>
      <c r="G6" s="390"/>
      <c r="H6" s="390"/>
      <c r="I6" s="390"/>
      <c r="J6" s="390"/>
      <c r="K6" s="390"/>
      <c r="L6" s="390"/>
      <c r="M6" s="6"/>
    </row>
    <row r="7" spans="1:32" ht="33" customHeight="1">
      <c r="A7" s="392"/>
      <c r="B7" s="2"/>
      <c r="C7" s="2"/>
      <c r="D7" s="2"/>
      <c r="E7" s="395" t="s">
        <v>4</v>
      </c>
      <c r="F7" s="396" t="s">
        <v>5</v>
      </c>
      <c r="G7" s="397"/>
      <c r="H7" s="397"/>
      <c r="I7" s="398"/>
      <c r="J7" s="396" t="s">
        <v>6</v>
      </c>
      <c r="K7" s="398"/>
      <c r="L7" s="395" t="s">
        <v>7</v>
      </c>
    </row>
    <row r="8" spans="1:32" ht="108.75" customHeight="1">
      <c r="A8" s="393"/>
      <c r="B8" s="2"/>
      <c r="C8" s="2"/>
      <c r="D8" s="2"/>
      <c r="E8" s="393"/>
      <c r="F8" s="8" t="s">
        <v>8</v>
      </c>
      <c r="G8" s="8" t="s">
        <v>9</v>
      </c>
      <c r="H8" s="8" t="s">
        <v>10</v>
      </c>
      <c r="I8" s="8" t="s">
        <v>11</v>
      </c>
      <c r="J8" s="9" t="s">
        <v>12</v>
      </c>
      <c r="K8" s="10" t="s">
        <v>13</v>
      </c>
      <c r="L8" s="393"/>
    </row>
    <row r="9" spans="1:32" ht="11.25" customHeight="1">
      <c r="A9" s="11" t="s">
        <v>14</v>
      </c>
      <c r="B9" s="12" t="s">
        <v>15</v>
      </c>
      <c r="C9" s="13" t="s">
        <v>16</v>
      </c>
      <c r="D9" s="11" t="s">
        <v>17</v>
      </c>
      <c r="E9" s="11">
        <v>1</v>
      </c>
      <c r="F9" s="11">
        <v>2</v>
      </c>
      <c r="G9" s="11">
        <v>3</v>
      </c>
      <c r="H9" s="11">
        <v>4</v>
      </c>
      <c r="I9" s="11">
        <v>5</v>
      </c>
      <c r="J9" s="11">
        <v>6</v>
      </c>
      <c r="K9" s="11">
        <v>7</v>
      </c>
      <c r="L9" s="11">
        <v>8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4.25">
      <c r="A10" s="15" t="s">
        <v>18</v>
      </c>
      <c r="B10" s="16"/>
      <c r="C10" s="16"/>
      <c r="D10" s="17"/>
      <c r="E10" s="18">
        <f t="shared" ref="E10:L10" si="0">E11+E12</f>
        <v>2</v>
      </c>
      <c r="F10" s="18">
        <f t="shared" si="0"/>
        <v>1</v>
      </c>
      <c r="G10" s="18">
        <f t="shared" si="0"/>
        <v>1</v>
      </c>
      <c r="H10" s="18">
        <f t="shared" si="0"/>
        <v>2</v>
      </c>
      <c r="I10" s="18">
        <f t="shared" si="0"/>
        <v>0</v>
      </c>
      <c r="J10" s="18">
        <f t="shared" si="0"/>
        <v>1</v>
      </c>
      <c r="K10" s="18">
        <f t="shared" si="0"/>
        <v>2</v>
      </c>
      <c r="L10" s="18">
        <f t="shared" si="0"/>
        <v>16098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1</v>
      </c>
      <c r="F11" s="22">
        <v>1</v>
      </c>
      <c r="G11" s="22">
        <v>0</v>
      </c>
      <c r="H11" s="22">
        <v>1</v>
      </c>
      <c r="I11" s="22">
        <v>0</v>
      </c>
      <c r="J11" s="22">
        <v>1</v>
      </c>
      <c r="K11" s="22">
        <v>2</v>
      </c>
      <c r="L11" s="22">
        <v>14530</v>
      </c>
    </row>
    <row r="12" spans="1:32" ht="14.2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</v>
      </c>
      <c r="F12" s="22">
        <v>0</v>
      </c>
      <c r="G12" s="22">
        <v>1</v>
      </c>
      <c r="H12" s="22">
        <v>1</v>
      </c>
      <c r="I12" s="22">
        <v>0</v>
      </c>
      <c r="J12" s="22">
        <v>0</v>
      </c>
      <c r="K12" s="22">
        <v>0</v>
      </c>
      <c r="L12" s="22">
        <v>1568</v>
      </c>
    </row>
    <row r="13" spans="1:32" ht="14.25" customHeight="1">
      <c r="A13" s="23" t="s">
        <v>25</v>
      </c>
      <c r="B13" s="16"/>
      <c r="C13" s="16"/>
      <c r="D13" s="17"/>
      <c r="E13" s="24">
        <f t="shared" ref="E13:L13" si="1">SUM(E14:E15)</f>
        <v>1283</v>
      </c>
      <c r="F13" s="24">
        <f t="shared" si="1"/>
        <v>286</v>
      </c>
      <c r="G13" s="24">
        <f t="shared" si="1"/>
        <v>990</v>
      </c>
      <c r="H13" s="24">
        <f t="shared" si="1"/>
        <v>1054</v>
      </c>
      <c r="I13" s="24">
        <f t="shared" si="1"/>
        <v>222</v>
      </c>
      <c r="J13" s="24">
        <f t="shared" si="1"/>
        <v>240</v>
      </c>
      <c r="K13" s="24">
        <f t="shared" si="1"/>
        <v>18</v>
      </c>
      <c r="L13" s="24">
        <f t="shared" si="1"/>
        <v>121195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ht="14.2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139</v>
      </c>
      <c r="F14" s="26">
        <v>33</v>
      </c>
      <c r="G14" s="26">
        <v>105</v>
      </c>
      <c r="H14" s="26">
        <v>105</v>
      </c>
      <c r="I14" s="26">
        <v>33</v>
      </c>
      <c r="J14" s="26">
        <v>35</v>
      </c>
      <c r="K14" s="26">
        <v>3</v>
      </c>
      <c r="L14" s="26">
        <v>46470</v>
      </c>
    </row>
    <row r="15" spans="1:32" ht="14.2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1144</v>
      </c>
      <c r="F15" s="29">
        <v>253</v>
      </c>
      <c r="G15" s="29">
        <v>885</v>
      </c>
      <c r="H15" s="29">
        <v>949</v>
      </c>
      <c r="I15" s="29">
        <v>189</v>
      </c>
      <c r="J15" s="29">
        <v>205</v>
      </c>
      <c r="K15" s="29">
        <v>15</v>
      </c>
      <c r="L15" s="29">
        <v>74725</v>
      </c>
    </row>
    <row r="16" spans="1:32" ht="27" customHeight="1">
      <c r="A16" s="23" t="s">
        <v>32</v>
      </c>
      <c r="B16" s="16"/>
      <c r="C16" s="16"/>
      <c r="D16" s="30"/>
      <c r="E16" s="24">
        <f t="shared" ref="E16:L16" si="2">E17+E18+E21+E22</f>
        <v>1237</v>
      </c>
      <c r="F16" s="24">
        <f t="shared" si="2"/>
        <v>287</v>
      </c>
      <c r="G16" s="24">
        <f t="shared" si="2"/>
        <v>946</v>
      </c>
      <c r="H16" s="24">
        <f t="shared" si="2"/>
        <v>1226</v>
      </c>
      <c r="I16" s="24">
        <f t="shared" si="2"/>
        <v>7</v>
      </c>
      <c r="J16" s="24">
        <f t="shared" si="2"/>
        <v>221</v>
      </c>
      <c r="K16" s="24">
        <f t="shared" si="2"/>
        <v>4</v>
      </c>
      <c r="L16" s="24">
        <f t="shared" si="2"/>
        <v>103001</v>
      </c>
    </row>
    <row r="17" spans="1:13" ht="14.25" customHeight="1">
      <c r="A17" s="31" t="s">
        <v>33</v>
      </c>
      <c r="B17" s="32" t="s">
        <v>34</v>
      </c>
      <c r="C17" s="32" t="e">
        <f>VLOOKUP(B20,[1]serial!$C$1:$D$37,2,FALSE)</f>
        <v>#N/A</v>
      </c>
      <c r="D17" s="33" t="s">
        <v>35</v>
      </c>
      <c r="E17" s="34">
        <v>17</v>
      </c>
      <c r="F17" s="35">
        <v>5</v>
      </c>
      <c r="G17" s="36">
        <v>12</v>
      </c>
      <c r="H17" s="37">
        <v>16</v>
      </c>
      <c r="I17" s="36">
        <v>1</v>
      </c>
      <c r="J17" s="35">
        <v>3</v>
      </c>
      <c r="K17" s="36">
        <v>0</v>
      </c>
      <c r="L17" s="36">
        <v>24567</v>
      </c>
    </row>
    <row r="18" spans="1:13" ht="29.2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1">
        <f t="shared" ref="E18:L18" si="3">E19+E20+E33+E39+E45+E48</f>
        <v>41</v>
      </c>
      <c r="F18" s="41">
        <f t="shared" si="3"/>
        <v>16</v>
      </c>
      <c r="G18" s="41">
        <f t="shared" si="3"/>
        <v>21</v>
      </c>
      <c r="H18" s="41">
        <f t="shared" si="3"/>
        <v>35</v>
      </c>
      <c r="I18" s="41">
        <f t="shared" si="3"/>
        <v>2</v>
      </c>
      <c r="J18" s="41">
        <f t="shared" si="3"/>
        <v>8</v>
      </c>
      <c r="K18" s="41">
        <f t="shared" si="3"/>
        <v>1</v>
      </c>
      <c r="L18" s="41">
        <f t="shared" si="3"/>
        <v>7955</v>
      </c>
    </row>
    <row r="19" spans="1:13" ht="15" customHeight="1">
      <c r="A19" s="42" t="s">
        <v>39</v>
      </c>
      <c r="B19" s="43"/>
      <c r="C19" s="43"/>
      <c r="D19" s="44"/>
      <c r="E19" s="28">
        <v>4</v>
      </c>
      <c r="F19" s="28">
        <v>3</v>
      </c>
      <c r="G19" s="28">
        <v>1</v>
      </c>
      <c r="H19" s="28">
        <v>4</v>
      </c>
      <c r="I19" s="28">
        <v>0</v>
      </c>
      <c r="J19" s="28">
        <v>2</v>
      </c>
      <c r="K19" s="28">
        <v>0</v>
      </c>
      <c r="L19" s="28">
        <v>653</v>
      </c>
    </row>
    <row r="20" spans="1:13" ht="12.75" customHeight="1">
      <c r="A20" s="42" t="s">
        <v>40</v>
      </c>
      <c r="B20" s="43"/>
      <c r="C20" s="43"/>
      <c r="D20" s="44"/>
      <c r="E20" s="45">
        <v>2</v>
      </c>
      <c r="F20" s="45">
        <v>0</v>
      </c>
      <c r="G20" s="45">
        <v>2</v>
      </c>
      <c r="H20" s="45">
        <v>2</v>
      </c>
      <c r="I20" s="45">
        <v>0</v>
      </c>
      <c r="J20" s="45">
        <v>2</v>
      </c>
      <c r="K20" s="45">
        <v>0</v>
      </c>
      <c r="L20" s="45">
        <v>370</v>
      </c>
    </row>
    <row r="21" spans="1:13" ht="13.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L21" si="4">E40</f>
        <v>32</v>
      </c>
      <c r="F21" s="47">
        <f t="shared" si="4"/>
        <v>15</v>
      </c>
      <c r="G21" s="47">
        <f t="shared" si="4"/>
        <v>17</v>
      </c>
      <c r="H21" s="47">
        <f t="shared" si="4"/>
        <v>32</v>
      </c>
      <c r="I21" s="47">
        <f t="shared" si="4"/>
        <v>0</v>
      </c>
      <c r="J21" s="47">
        <f t="shared" si="4"/>
        <v>8</v>
      </c>
      <c r="K21" s="47">
        <f t="shared" si="4"/>
        <v>0</v>
      </c>
      <c r="L21" s="47">
        <f t="shared" si="4"/>
        <v>3286</v>
      </c>
    </row>
    <row r="22" spans="1:13" ht="14.2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L22" si="5">E23+E24</f>
        <v>1147</v>
      </c>
      <c r="F22" s="47">
        <f t="shared" si="5"/>
        <v>251</v>
      </c>
      <c r="G22" s="47">
        <f t="shared" si="5"/>
        <v>896</v>
      </c>
      <c r="H22" s="47">
        <f t="shared" si="5"/>
        <v>1143</v>
      </c>
      <c r="I22" s="47">
        <f t="shared" si="5"/>
        <v>4</v>
      </c>
      <c r="J22" s="47">
        <f t="shared" si="5"/>
        <v>202</v>
      </c>
      <c r="K22" s="47">
        <f t="shared" si="5"/>
        <v>3</v>
      </c>
      <c r="L22" s="47">
        <f t="shared" si="5"/>
        <v>67193</v>
      </c>
    </row>
    <row r="23" spans="1:13" ht="15.75" customHeight="1">
      <c r="A23" s="20" t="s">
        <v>47</v>
      </c>
      <c r="B23" s="2"/>
      <c r="C23" s="2"/>
      <c r="D23" s="49"/>
      <c r="E23" s="28">
        <v>679</v>
      </c>
      <c r="F23" s="28">
        <v>103</v>
      </c>
      <c r="G23" s="28">
        <v>576</v>
      </c>
      <c r="H23" s="28">
        <v>676</v>
      </c>
      <c r="I23" s="28">
        <v>3</v>
      </c>
      <c r="J23" s="28">
        <v>115</v>
      </c>
      <c r="K23" s="28">
        <v>3</v>
      </c>
      <c r="L23" s="28">
        <v>40872</v>
      </c>
    </row>
    <row r="24" spans="1:13" ht="13.5" customHeight="1">
      <c r="A24" s="20" t="s">
        <v>48</v>
      </c>
      <c r="B24" s="2"/>
      <c r="C24" s="2"/>
      <c r="D24" s="49"/>
      <c r="E24" s="26">
        <v>468</v>
      </c>
      <c r="F24" s="26">
        <v>148</v>
      </c>
      <c r="G24" s="26">
        <v>320</v>
      </c>
      <c r="H24" s="26">
        <v>467</v>
      </c>
      <c r="I24" s="26">
        <v>1</v>
      </c>
      <c r="J24" s="26">
        <v>87</v>
      </c>
      <c r="K24" s="26">
        <v>0</v>
      </c>
      <c r="L24" s="26">
        <v>26321</v>
      </c>
      <c r="M24" s="50"/>
    </row>
    <row r="25" spans="1:13" ht="18" customHeight="1">
      <c r="A25" s="23" t="s">
        <v>49</v>
      </c>
      <c r="B25" s="16"/>
      <c r="C25" s="16"/>
      <c r="D25" s="51"/>
      <c r="E25" s="24">
        <f t="shared" ref="E25:L25" si="6">SUM(E26,E27,E30,E31 +E37)</f>
        <v>17</v>
      </c>
      <c r="F25" s="24">
        <f t="shared" si="6"/>
        <v>10</v>
      </c>
      <c r="G25" s="24">
        <f t="shared" si="6"/>
        <v>7</v>
      </c>
      <c r="H25" s="24">
        <f t="shared" si="6"/>
        <v>17</v>
      </c>
      <c r="I25" s="24">
        <f t="shared" si="6"/>
        <v>0</v>
      </c>
      <c r="J25" s="24">
        <f t="shared" si="6"/>
        <v>13</v>
      </c>
      <c r="K25" s="24">
        <f t="shared" si="6"/>
        <v>1</v>
      </c>
      <c r="L25" s="24">
        <f t="shared" si="6"/>
        <v>8913</v>
      </c>
    </row>
    <row r="26" spans="1:13" ht="12.75" customHeight="1">
      <c r="A26" s="52" t="s">
        <v>50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1</v>
      </c>
      <c r="F26" s="28">
        <v>1</v>
      </c>
      <c r="G26" s="28">
        <v>0</v>
      </c>
      <c r="H26" s="28">
        <v>1</v>
      </c>
      <c r="I26" s="28">
        <v>0</v>
      </c>
      <c r="J26" s="28">
        <v>1</v>
      </c>
      <c r="K26" s="28">
        <v>0</v>
      </c>
      <c r="L26" s="28">
        <v>4662</v>
      </c>
    </row>
    <row r="27" spans="1:13" ht="12.75" customHeight="1">
      <c r="A27" s="53" t="s">
        <v>53</v>
      </c>
      <c r="B27" s="54"/>
      <c r="C27" s="54"/>
      <c r="D27" s="55"/>
      <c r="E27" s="56">
        <f t="shared" ref="E27:L27" si="7">SUM(E28,E29)</f>
        <v>8</v>
      </c>
      <c r="F27" s="56">
        <f t="shared" si="7"/>
        <v>6</v>
      </c>
      <c r="G27" s="56">
        <f t="shared" si="7"/>
        <v>2</v>
      </c>
      <c r="H27" s="56">
        <f t="shared" si="7"/>
        <v>8</v>
      </c>
      <c r="I27" s="56">
        <f t="shared" si="7"/>
        <v>0</v>
      </c>
      <c r="J27" s="56">
        <f t="shared" si="7"/>
        <v>8</v>
      </c>
      <c r="K27" s="56">
        <f t="shared" si="7"/>
        <v>0</v>
      </c>
      <c r="L27" s="56">
        <f t="shared" si="7"/>
        <v>3016</v>
      </c>
    </row>
    <row r="28" spans="1:13" ht="17.2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57">
        <v>1</v>
      </c>
      <c r="F28" s="57">
        <v>1</v>
      </c>
      <c r="G28" s="57">
        <v>0</v>
      </c>
      <c r="H28" s="57">
        <v>1</v>
      </c>
      <c r="I28" s="57">
        <v>0</v>
      </c>
      <c r="J28" s="57">
        <v>1</v>
      </c>
      <c r="K28" s="57">
        <v>0</v>
      </c>
      <c r="L28" s="58">
        <v>1848</v>
      </c>
    </row>
    <row r="29" spans="1:13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7</v>
      </c>
      <c r="F29" s="28">
        <v>5</v>
      </c>
      <c r="G29" s="28">
        <v>2</v>
      </c>
      <c r="H29" s="28">
        <v>7</v>
      </c>
      <c r="I29" s="28">
        <v>0</v>
      </c>
      <c r="J29" s="28">
        <v>7</v>
      </c>
      <c r="K29" s="28">
        <v>0</v>
      </c>
      <c r="L29" s="59">
        <v>1168</v>
      </c>
    </row>
    <row r="30" spans="1:13" ht="14.25" customHeight="1">
      <c r="A30" s="52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1</v>
      </c>
      <c r="F30" s="28">
        <v>1</v>
      </c>
      <c r="G30" s="28">
        <v>0</v>
      </c>
      <c r="H30" s="28">
        <v>1</v>
      </c>
      <c r="I30" s="28">
        <v>0</v>
      </c>
      <c r="J30" s="28">
        <v>1</v>
      </c>
      <c r="K30" s="28">
        <v>0</v>
      </c>
      <c r="L30" s="60">
        <v>500</v>
      </c>
    </row>
    <row r="31" spans="1:13" ht="12.75" customHeight="1">
      <c r="A31" s="61" t="s">
        <v>63</v>
      </c>
      <c r="B31" s="54"/>
      <c r="C31" s="54"/>
      <c r="D31" s="62"/>
      <c r="E31" s="63">
        <f t="shared" ref="E31:L31" si="8">E34</f>
        <v>5</v>
      </c>
      <c r="F31" s="63">
        <f t="shared" si="8"/>
        <v>2</v>
      </c>
      <c r="G31" s="63">
        <f t="shared" si="8"/>
        <v>3</v>
      </c>
      <c r="H31" s="63">
        <f t="shared" si="8"/>
        <v>5</v>
      </c>
      <c r="I31" s="63">
        <f t="shared" si="8"/>
        <v>0</v>
      </c>
      <c r="J31" s="63">
        <f t="shared" si="8"/>
        <v>2</v>
      </c>
      <c r="K31" s="63">
        <f t="shared" si="8"/>
        <v>0</v>
      </c>
      <c r="L31" s="63">
        <f t="shared" si="8"/>
        <v>125</v>
      </c>
    </row>
    <row r="32" spans="1:13" ht="24.75" customHeight="1">
      <c r="A32" s="64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65">
        <v>1</v>
      </c>
      <c r="F32" s="66">
        <v>0</v>
      </c>
      <c r="G32" s="66">
        <v>1</v>
      </c>
      <c r="H32" s="66">
        <v>1</v>
      </c>
      <c r="I32" s="66">
        <v>0</v>
      </c>
      <c r="J32" s="66">
        <v>0</v>
      </c>
      <c r="K32" s="66">
        <v>0</v>
      </c>
      <c r="L32" s="67">
        <v>3300</v>
      </c>
    </row>
    <row r="33" spans="1:32" ht="29.25" customHeight="1">
      <c r="A33" s="68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69">
        <v>5</v>
      </c>
      <c r="F33" s="70">
        <v>3</v>
      </c>
      <c r="G33" s="70">
        <v>2</v>
      </c>
      <c r="H33" s="70">
        <v>5</v>
      </c>
      <c r="I33" s="70">
        <v>0</v>
      </c>
      <c r="J33" s="70">
        <v>1</v>
      </c>
      <c r="K33" s="70">
        <v>0</v>
      </c>
      <c r="L33" s="71">
        <v>1007</v>
      </c>
    </row>
    <row r="34" spans="1:32" ht="17.25" customHeight="1">
      <c r="A34" s="68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72">
        <v>5</v>
      </c>
      <c r="F34" s="73">
        <v>2</v>
      </c>
      <c r="G34" s="73">
        <v>3</v>
      </c>
      <c r="H34" s="73">
        <v>5</v>
      </c>
      <c r="I34" s="73">
        <v>0</v>
      </c>
      <c r="J34" s="73">
        <v>2</v>
      </c>
      <c r="K34" s="73">
        <v>0</v>
      </c>
      <c r="L34" s="74">
        <v>125</v>
      </c>
    </row>
    <row r="35" spans="1:32" ht="12.75" customHeight="1">
      <c r="A35" s="75" t="s">
        <v>73</v>
      </c>
      <c r="B35" s="2"/>
      <c r="C35" s="2"/>
      <c r="D35" s="3"/>
      <c r="E35" s="76">
        <f t="shared" ref="E35:L35" si="9">SUM(E32:E34)</f>
        <v>11</v>
      </c>
      <c r="F35" s="76">
        <f t="shared" si="9"/>
        <v>5</v>
      </c>
      <c r="G35" s="76">
        <f t="shared" si="9"/>
        <v>6</v>
      </c>
      <c r="H35" s="76">
        <f t="shared" si="9"/>
        <v>11</v>
      </c>
      <c r="I35" s="76">
        <f t="shared" si="9"/>
        <v>0</v>
      </c>
      <c r="J35" s="76">
        <f t="shared" si="9"/>
        <v>3</v>
      </c>
      <c r="K35" s="76">
        <f t="shared" si="9"/>
        <v>0</v>
      </c>
      <c r="L35" s="76">
        <f t="shared" si="9"/>
        <v>4432</v>
      </c>
    </row>
    <row r="36" spans="1:32" ht="12.75" customHeight="1">
      <c r="A36" s="77" t="s">
        <v>74</v>
      </c>
      <c r="B36" s="54"/>
      <c r="C36" s="54"/>
      <c r="D36" s="62"/>
      <c r="E36" s="78">
        <f t="shared" ref="E36:L36" si="10">E38+E39+E40</f>
        <v>54</v>
      </c>
      <c r="F36" s="78">
        <f t="shared" si="10"/>
        <v>23</v>
      </c>
      <c r="G36" s="78">
        <f t="shared" si="10"/>
        <v>31</v>
      </c>
      <c r="H36" s="78">
        <f t="shared" si="10"/>
        <v>54</v>
      </c>
      <c r="I36" s="78">
        <f t="shared" si="10"/>
        <v>0</v>
      </c>
      <c r="J36" s="78">
        <f t="shared" si="10"/>
        <v>11</v>
      </c>
      <c r="K36" s="78">
        <f t="shared" si="10"/>
        <v>1</v>
      </c>
      <c r="L36" s="78">
        <f t="shared" si="10"/>
        <v>12553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6.5" customHeight="1">
      <c r="A37" s="79" t="s">
        <v>75</v>
      </c>
      <c r="B37" s="54"/>
      <c r="C37" s="54"/>
      <c r="D37" s="62"/>
      <c r="E37" s="80">
        <f t="shared" ref="E37:L37" si="11">E41</f>
        <v>2</v>
      </c>
      <c r="F37" s="80">
        <f t="shared" si="11"/>
        <v>0</v>
      </c>
      <c r="G37" s="80">
        <f t="shared" si="11"/>
        <v>2</v>
      </c>
      <c r="H37" s="80">
        <f t="shared" si="11"/>
        <v>2</v>
      </c>
      <c r="I37" s="80">
        <f t="shared" si="11"/>
        <v>0</v>
      </c>
      <c r="J37" s="80">
        <f t="shared" si="11"/>
        <v>1</v>
      </c>
      <c r="K37" s="80">
        <f t="shared" si="11"/>
        <v>1</v>
      </c>
      <c r="L37" s="80">
        <f t="shared" si="11"/>
        <v>610</v>
      </c>
    </row>
    <row r="38" spans="1:32" ht="18.75" customHeight="1">
      <c r="A38" s="64" t="s">
        <v>76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1</v>
      </c>
      <c r="F38" s="28">
        <v>0</v>
      </c>
      <c r="G38" s="28">
        <v>1</v>
      </c>
      <c r="H38" s="28">
        <v>1</v>
      </c>
      <c r="I38" s="28">
        <v>0</v>
      </c>
      <c r="J38" s="28">
        <v>1</v>
      </c>
      <c r="K38" s="28">
        <v>0</v>
      </c>
      <c r="L38" s="59">
        <v>4458</v>
      </c>
    </row>
    <row r="39" spans="1:32" ht="29.25" customHeight="1">
      <c r="A39" s="64" t="s">
        <v>79</v>
      </c>
      <c r="B39" s="2"/>
      <c r="C39" s="2"/>
      <c r="D39" s="3"/>
      <c r="E39" s="28">
        <v>21</v>
      </c>
      <c r="F39" s="28">
        <v>8</v>
      </c>
      <c r="G39" s="28">
        <v>13</v>
      </c>
      <c r="H39" s="28">
        <v>21</v>
      </c>
      <c r="I39" s="28">
        <v>0</v>
      </c>
      <c r="J39" s="28">
        <v>2</v>
      </c>
      <c r="K39" s="28">
        <v>1</v>
      </c>
      <c r="L39" s="59">
        <v>4809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8.75" customHeight="1">
      <c r="A40" s="64" t="s">
        <v>80</v>
      </c>
      <c r="B40" s="2"/>
      <c r="C40" s="2"/>
      <c r="D40" s="3"/>
      <c r="E40" s="28">
        <v>32</v>
      </c>
      <c r="F40" s="28">
        <v>15</v>
      </c>
      <c r="G40" s="28">
        <v>17</v>
      </c>
      <c r="H40" s="28">
        <v>32</v>
      </c>
      <c r="I40" s="28">
        <v>0</v>
      </c>
      <c r="J40" s="28">
        <v>8</v>
      </c>
      <c r="K40" s="28">
        <v>0</v>
      </c>
      <c r="L40" s="59">
        <v>3286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7.25" customHeight="1">
      <c r="A41" s="81" t="s">
        <v>81</v>
      </c>
      <c r="B41" s="2"/>
      <c r="C41" s="2"/>
      <c r="D41" s="3"/>
      <c r="E41" s="28">
        <v>2</v>
      </c>
      <c r="F41" s="28">
        <v>0</v>
      </c>
      <c r="G41" s="28">
        <v>2</v>
      </c>
      <c r="H41" s="28">
        <v>2</v>
      </c>
      <c r="I41" s="28">
        <v>0</v>
      </c>
      <c r="J41" s="28">
        <v>1</v>
      </c>
      <c r="K41" s="28">
        <v>1</v>
      </c>
      <c r="L41" s="59">
        <v>610</v>
      </c>
    </row>
    <row r="42" spans="1:32" ht="24.75" customHeight="1">
      <c r="A42" s="82" t="s">
        <v>82</v>
      </c>
      <c r="B42" s="83"/>
      <c r="C42" s="83"/>
      <c r="D42" s="84"/>
      <c r="E42" s="85">
        <f t="shared" ref="E42:L42" si="12">E36+E37</f>
        <v>56</v>
      </c>
      <c r="F42" s="85">
        <f t="shared" si="12"/>
        <v>23</v>
      </c>
      <c r="G42" s="85">
        <f t="shared" si="12"/>
        <v>33</v>
      </c>
      <c r="H42" s="85">
        <f t="shared" si="12"/>
        <v>56</v>
      </c>
      <c r="I42" s="85">
        <f t="shared" si="12"/>
        <v>0</v>
      </c>
      <c r="J42" s="85">
        <f t="shared" si="12"/>
        <v>12</v>
      </c>
      <c r="K42" s="85">
        <f t="shared" si="12"/>
        <v>2</v>
      </c>
      <c r="L42" s="85">
        <f t="shared" si="12"/>
        <v>13163</v>
      </c>
    </row>
    <row r="43" spans="1:32" ht="26.25" customHeight="1">
      <c r="A43" s="61" t="s">
        <v>83</v>
      </c>
      <c r="B43" s="54"/>
      <c r="C43" s="54"/>
      <c r="D43" s="62"/>
      <c r="E43" s="86">
        <f t="shared" ref="E43:L43" si="13">SUM(E44:E45)</f>
        <v>4</v>
      </c>
      <c r="F43" s="86">
        <f t="shared" si="13"/>
        <v>3</v>
      </c>
      <c r="G43" s="86">
        <f t="shared" si="13"/>
        <v>1</v>
      </c>
      <c r="H43" s="86">
        <f t="shared" si="13"/>
        <v>3</v>
      </c>
      <c r="I43" s="86">
        <f t="shared" si="13"/>
        <v>1</v>
      </c>
      <c r="J43" s="86">
        <f t="shared" si="13"/>
        <v>0</v>
      </c>
      <c r="K43" s="86">
        <f t="shared" si="13"/>
        <v>0</v>
      </c>
      <c r="L43" s="86">
        <f t="shared" si="13"/>
        <v>1475</v>
      </c>
    </row>
    <row r="44" spans="1:32" ht="12.75" customHeight="1">
      <c r="A44" s="64" t="s">
        <v>84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1</v>
      </c>
      <c r="F44" s="28">
        <v>1</v>
      </c>
      <c r="G44" s="28">
        <v>0</v>
      </c>
      <c r="H44" s="28">
        <v>1</v>
      </c>
      <c r="I44" s="28">
        <v>0</v>
      </c>
      <c r="J44" s="28">
        <v>0</v>
      </c>
      <c r="K44" s="28">
        <v>0</v>
      </c>
      <c r="L44" s="59">
        <v>1000</v>
      </c>
    </row>
    <row r="45" spans="1:32" ht="26.25" customHeight="1">
      <c r="A45" s="64" t="s">
        <v>87</v>
      </c>
      <c r="B45" s="2" t="s">
        <v>88</v>
      </c>
      <c r="C45" s="2" t="e">
        <f>VLOOKUP(#REF!,[1]serial!$C$1:$D$37,2,FALSE)</f>
        <v>#REF!</v>
      </c>
      <c r="D45" s="3" t="s">
        <v>89</v>
      </c>
      <c r="E45" s="87">
        <v>3</v>
      </c>
      <c r="F45" s="28">
        <v>2</v>
      </c>
      <c r="G45" s="28">
        <v>1</v>
      </c>
      <c r="H45" s="28">
        <v>2</v>
      </c>
      <c r="I45" s="28">
        <v>1</v>
      </c>
      <c r="J45" s="28">
        <v>0</v>
      </c>
      <c r="K45" s="28">
        <v>0</v>
      </c>
      <c r="L45" s="59">
        <v>475</v>
      </c>
    </row>
    <row r="46" spans="1:32" ht="12.75" customHeight="1">
      <c r="A46" s="61" t="s">
        <v>90</v>
      </c>
      <c r="B46" s="54"/>
      <c r="C46" s="54"/>
      <c r="D46" s="62"/>
      <c r="E46" s="56">
        <f t="shared" ref="E46:L46" si="14">E47+E48</f>
        <v>7</v>
      </c>
      <c r="F46" s="56">
        <f t="shared" si="14"/>
        <v>0</v>
      </c>
      <c r="G46" s="56">
        <f t="shared" si="14"/>
        <v>4</v>
      </c>
      <c r="H46" s="56">
        <f t="shared" si="14"/>
        <v>2</v>
      </c>
      <c r="I46" s="56">
        <f t="shared" si="14"/>
        <v>1</v>
      </c>
      <c r="J46" s="56">
        <f t="shared" si="14"/>
        <v>1</v>
      </c>
      <c r="K46" s="56">
        <f t="shared" si="14"/>
        <v>0</v>
      </c>
      <c r="L46" s="56">
        <f t="shared" si="14"/>
        <v>1188</v>
      </c>
    </row>
    <row r="47" spans="1:32" ht="12.7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</v>
      </c>
      <c r="F47" s="28">
        <v>0</v>
      </c>
      <c r="G47" s="28">
        <v>2</v>
      </c>
      <c r="H47" s="28">
        <v>1</v>
      </c>
      <c r="I47" s="28">
        <v>0</v>
      </c>
      <c r="J47" s="28">
        <v>0</v>
      </c>
      <c r="K47" s="28">
        <v>0</v>
      </c>
      <c r="L47" s="59">
        <v>547</v>
      </c>
    </row>
    <row r="48" spans="1:32" ht="27.7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6</v>
      </c>
      <c r="F48" s="28">
        <v>0</v>
      </c>
      <c r="G48" s="28">
        <v>2</v>
      </c>
      <c r="H48" s="28">
        <v>1</v>
      </c>
      <c r="I48" s="28">
        <v>1</v>
      </c>
      <c r="J48" s="28">
        <v>1</v>
      </c>
      <c r="K48" s="28">
        <v>0</v>
      </c>
      <c r="L48" s="59">
        <v>641</v>
      </c>
    </row>
    <row r="49" spans="1:32" ht="27.75" customHeight="1">
      <c r="A49" s="88" t="s">
        <v>97</v>
      </c>
      <c r="B49" s="89"/>
      <c r="C49" s="89"/>
      <c r="D49" s="89"/>
      <c r="E49" s="24">
        <f t="shared" ref="E49:L49" si="15">E10+E13+E16+E25</f>
        <v>2539</v>
      </c>
      <c r="F49" s="24">
        <f t="shared" si="15"/>
        <v>584</v>
      </c>
      <c r="G49" s="24">
        <f t="shared" si="15"/>
        <v>1944</v>
      </c>
      <c r="H49" s="24">
        <f t="shared" si="15"/>
        <v>2299</v>
      </c>
      <c r="I49" s="24">
        <f t="shared" si="15"/>
        <v>229</v>
      </c>
      <c r="J49" s="24">
        <f t="shared" si="15"/>
        <v>475</v>
      </c>
      <c r="K49" s="24">
        <f t="shared" si="15"/>
        <v>25</v>
      </c>
      <c r="L49" s="24">
        <f t="shared" si="15"/>
        <v>249207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</row>
    <row r="51" spans="1:32" ht="12.75" customHeight="1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</row>
    <row r="52" spans="1:32" ht="12.75" customHeight="1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</row>
    <row r="53" spans="1:32" ht="12.75" customHeight="1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</row>
    <row r="54" spans="1:32" ht="12.75" customHeight="1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</row>
    <row r="55" spans="1:32" ht="12.75" customHeight="1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</row>
    <row r="56" spans="1:32" ht="12.75" customHeight="1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</row>
    <row r="57" spans="1:32" ht="12.75" customHeight="1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</row>
    <row r="58" spans="1:32" ht="12.75" customHeight="1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</row>
    <row r="59" spans="1:32" ht="12.75" customHeight="1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</row>
    <row r="60" spans="1:32" ht="12.75" customHeight="1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</row>
    <row r="61" spans="1:32" ht="12.75" customHeight="1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</row>
    <row r="62" spans="1:32" ht="12.75" customHeight="1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</row>
    <row r="63" spans="1:32" ht="12.75" customHeight="1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</row>
    <row r="64" spans="1:32" ht="12.75" customHeight="1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</row>
    <row r="65" spans="1:12" ht="12.75" customHeight="1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</row>
    <row r="66" spans="1:12" ht="12.75" customHeight="1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</row>
    <row r="67" spans="1:12" ht="12.75" customHeight="1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</row>
    <row r="68" spans="1:12" ht="12.75" customHeight="1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</row>
    <row r="69" spans="1:12" ht="12.75" customHeight="1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</row>
    <row r="70" spans="1:12" ht="12.75" customHeight="1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</row>
    <row r="71" spans="1:12" ht="12.75" customHeight="1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</row>
    <row r="72" spans="1:12" ht="12.75" customHeight="1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</row>
    <row r="73" spans="1:12" ht="12.75" customHeight="1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</row>
    <row r="74" spans="1:12" ht="12.75" customHeight="1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</row>
    <row r="75" spans="1:12" ht="12.75" customHeight="1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</row>
    <row r="76" spans="1:12" ht="12.75" customHeight="1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</row>
    <row r="77" spans="1:12" ht="12.75" customHeight="1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</row>
    <row r="78" spans="1:12" ht="12.75" customHeight="1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</row>
    <row r="79" spans="1:12" ht="12.75" customHeight="1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</row>
    <row r="80" spans="1:12" ht="12.75" customHeight="1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</row>
    <row r="81" spans="1:12" ht="12.75" customHeight="1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</row>
    <row r="82" spans="1:12" ht="12.75" customHeight="1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</row>
    <row r="83" spans="1:12" ht="12.75" customHeight="1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</row>
    <row r="84" spans="1:12" ht="12.75" customHeight="1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</row>
    <row r="85" spans="1:12" ht="12.75" customHeight="1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</row>
    <row r="86" spans="1:12" ht="12.75" customHeight="1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</row>
    <row r="87" spans="1:12" ht="12.75" customHeight="1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</row>
    <row r="88" spans="1:12" ht="12.75" customHeight="1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</row>
    <row r="89" spans="1:12" ht="12.75" customHeight="1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</row>
    <row r="90" spans="1:12" ht="12.75" customHeight="1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</row>
    <row r="91" spans="1:12" ht="12.75" customHeight="1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</row>
    <row r="92" spans="1:12" ht="12.75" customHeight="1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</row>
    <row r="93" spans="1:12" ht="12.75" customHeight="1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</row>
    <row r="94" spans="1:12" ht="12.75" customHeight="1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</row>
    <row r="95" spans="1:12" ht="12.75" customHeight="1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</row>
    <row r="96" spans="1:12" ht="12.75" customHeight="1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</row>
    <row r="97" spans="1:12" ht="12.75" customHeight="1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</row>
    <row r="98" spans="1:12" ht="12.75" customHeight="1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</row>
    <row r="99" spans="1:12" ht="12.75" customHeight="1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</row>
    <row r="100" spans="1:12" ht="12.75" customHeight="1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</row>
    <row r="842" spans="1:12" ht="12.75" customHeight="1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</row>
    <row r="843" spans="1:12" ht="12.75" customHeight="1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</row>
    <row r="844" spans="1:12" ht="12.75" customHeight="1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</row>
    <row r="845" spans="1:12" ht="12.75" customHeight="1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</row>
    <row r="846" spans="1:12" ht="12.75" customHeight="1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</row>
    <row r="847" spans="1:12" ht="12.75" customHeight="1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</row>
    <row r="848" spans="1:12" ht="12.75" customHeight="1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</row>
    <row r="849" spans="1:12" ht="12.75" customHeight="1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</row>
    <row r="850" spans="1:12" ht="12.75" customHeight="1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</row>
    <row r="851" spans="1:12" ht="12.75" customHeight="1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</row>
    <row r="852" spans="1:12" ht="12.75" customHeight="1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</row>
    <row r="853" spans="1:12" ht="12.75" customHeight="1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</row>
    <row r="857" spans="1:12" ht="12.75" customHeight="1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</row>
    <row r="858" spans="1:12" ht="12.75" customHeight="1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</row>
    <row r="859" spans="1:12" ht="12.75" customHeight="1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</row>
    <row r="860" spans="1:12" ht="12.75" customHeight="1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</row>
    <row r="861" spans="1:12" ht="12.75" customHeight="1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</row>
    <row r="862" spans="1:12" ht="12.75" customHeight="1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</row>
    <row r="863" spans="1:12" ht="12.75" customHeight="1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</row>
    <row r="864" spans="1:12" ht="12.75" customHeight="1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</row>
    <row r="865" spans="1:12" ht="12.75" customHeight="1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</row>
    <row r="869" spans="1:12" ht="12.75" customHeight="1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</row>
    <row r="870" spans="1:12" ht="12.75" customHeight="1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</row>
    <row r="871" spans="1:12" ht="12.75" customHeight="1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</row>
    <row r="872" spans="1:12" ht="12.75" customHeight="1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</row>
    <row r="873" spans="1:12" ht="12.75" customHeight="1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</row>
    <row r="874" spans="1:12" ht="12.75" customHeight="1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</row>
    <row r="875" spans="1:12" ht="12.75" customHeight="1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</row>
    <row r="876" spans="1:12" ht="12.75" customHeight="1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</row>
    <row r="877" spans="1:12" ht="12.75" customHeight="1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</row>
    <row r="878" spans="1:12" ht="12.75" customHeight="1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</row>
    <row r="882" spans="1:12" ht="12.75" customHeight="1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</row>
    <row r="883" spans="1:12" ht="12.75" customHeight="1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</row>
    <row r="884" spans="1:12" ht="12.75" customHeight="1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</row>
    <row r="885" spans="1:12" ht="12.75" customHeight="1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</row>
    <row r="886" spans="1:12" ht="12.75" customHeight="1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</row>
    <row r="887" spans="1:12" ht="12.75" customHeight="1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</row>
    <row r="888" spans="1:12" ht="12.75" customHeight="1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</row>
    <row r="889" spans="1:12" ht="12.75" customHeight="1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</row>
    <row r="890" spans="1:12" ht="12.75" customHeight="1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</row>
    <row r="891" spans="1:12" ht="12.75" customHeight="1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</row>
    <row r="892" spans="1:12" ht="12.75" customHeight="1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</row>
    <row r="893" spans="1:12" ht="12.75" customHeight="1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</row>
    <row r="894" spans="1:12" ht="12.75" customHeight="1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</row>
    <row r="895" spans="1:12" ht="12.75" customHeight="1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</row>
    <row r="896" spans="1:12" ht="12.75" customHeight="1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</row>
    <row r="897" spans="1:12" ht="12.75" customHeight="1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</row>
    <row r="898" spans="1:12" ht="12.75" customHeight="1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</row>
    <row r="899" spans="1:12" ht="12.75" customHeight="1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</row>
    <row r="900" spans="1:12" ht="12.75" customHeight="1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</row>
    <row r="901" spans="1:12" ht="12.75" customHeight="1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</row>
    <row r="902" spans="1:12" ht="12.75" customHeight="1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</row>
    <row r="903" spans="1:12" ht="12.75" customHeight="1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</row>
    <row r="904" spans="1:12" ht="12.75" customHeight="1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</row>
    <row r="905" spans="1:12" ht="12.75" customHeight="1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</row>
    <row r="906" spans="1:12" ht="12.75" customHeight="1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</row>
    <row r="907" spans="1:12" ht="12.75" customHeight="1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</row>
    <row r="908" spans="1:12" ht="12.75" customHeight="1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</row>
    <row r="909" spans="1:12" ht="12.75" customHeight="1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</row>
    <row r="910" spans="1:12" ht="12.75" customHeight="1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</row>
    <row r="911" spans="1:12" ht="12.75" customHeight="1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</row>
    <row r="912" spans="1:12" ht="12.75" customHeight="1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</row>
    <row r="913" spans="1:12" ht="12.75" customHeight="1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</row>
    <row r="914" spans="1:12" ht="12.75" customHeight="1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</row>
    <row r="915" spans="1:12" ht="12.75" customHeight="1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</row>
    <row r="916" spans="1:12" ht="12.75" customHeight="1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</row>
    <row r="917" spans="1:12" ht="12.75" customHeight="1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</row>
    <row r="918" spans="1:12" ht="12.75" customHeight="1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</row>
    <row r="919" spans="1:12" ht="12.75" customHeight="1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</row>
    <row r="920" spans="1:12" ht="12.75" customHeight="1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</row>
    <row r="921" spans="1:12" ht="12.75" customHeight="1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</row>
    <row r="922" spans="1:12" ht="12.75" customHeight="1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</row>
    <row r="923" spans="1:12" ht="12.75" customHeight="1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</row>
    <row r="924" spans="1:12" ht="12.75" customHeight="1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</row>
    <row r="925" spans="1:12" ht="12.75" customHeight="1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</row>
    <row r="926" spans="1:12" ht="12.75" customHeight="1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</row>
    <row r="927" spans="1:12" ht="12.75" customHeight="1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</row>
    <row r="928" spans="1:12" ht="12.75" customHeight="1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</row>
    <row r="929" spans="1:12" ht="12.75" customHeight="1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</row>
    <row r="930" spans="1:12" ht="12.75" customHeight="1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</row>
    <row r="931" spans="1:12" ht="12.75" customHeight="1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</row>
    <row r="932" spans="1:12" ht="12.75" customHeight="1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</row>
    <row r="933" spans="1:12" ht="12.75" customHeight="1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</row>
    <row r="934" spans="1:12" ht="12.75" customHeight="1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</row>
    <row r="935" spans="1:12" ht="12.75" customHeight="1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</row>
    <row r="936" spans="1:12" ht="12.75" customHeight="1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</row>
    <row r="937" spans="1:12" ht="12.75" customHeight="1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</row>
    <row r="938" spans="1:12" ht="12.75" customHeight="1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</row>
    <row r="939" spans="1:12" ht="12.75" customHeight="1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</row>
    <row r="940" spans="1:12" ht="12.75" customHeight="1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</row>
    <row r="941" spans="1:12" ht="12.75" customHeight="1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</row>
    <row r="942" spans="1:12" ht="12.75" customHeight="1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</row>
    <row r="943" spans="1:12" ht="12.75" customHeight="1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</row>
    <row r="944" spans="1:12" ht="12.75" customHeight="1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</row>
    <row r="945" spans="1:12" ht="12.75" customHeight="1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</row>
    <row r="946" spans="1:12" ht="12.75" customHeight="1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</row>
    <row r="947" spans="1:12" ht="12.75" customHeight="1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</row>
    <row r="948" spans="1:12" ht="12.75" customHeight="1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</row>
    <row r="949" spans="1:12" ht="12.75" customHeight="1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</row>
    <row r="950" spans="1:12" ht="12.75" customHeight="1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</row>
    <row r="951" spans="1:12" ht="12.75" customHeight="1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</row>
    <row r="952" spans="1:12" ht="12.75" customHeight="1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</row>
    <row r="953" spans="1:12" ht="12.75" customHeight="1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</row>
    <row r="954" spans="1:12" ht="12.75" customHeight="1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</row>
    <row r="955" spans="1:12" ht="12.75" customHeight="1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</row>
    <row r="956" spans="1:12" ht="12.75" customHeight="1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</row>
    <row r="957" spans="1:12" ht="12.75" customHeight="1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</row>
    <row r="958" spans="1:12" ht="12.75" customHeight="1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</row>
    <row r="959" spans="1:12" ht="12.75" customHeight="1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</row>
    <row r="960" spans="1:12" ht="12.75" customHeight="1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</row>
    <row r="961" spans="1:12" ht="12.75" customHeight="1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</row>
    <row r="962" spans="1:12" ht="12.75" customHeight="1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</row>
    <row r="963" spans="1:12" ht="12.75" customHeight="1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</row>
    <row r="964" spans="1:12" ht="12.75" customHeight="1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</row>
    <row r="965" spans="1:12" ht="12.75" customHeight="1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</row>
    <row r="966" spans="1:12" ht="12.75" customHeight="1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</row>
    <row r="967" spans="1:12" ht="12.75" customHeight="1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</row>
    <row r="968" spans="1:12" ht="12.75" customHeight="1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</row>
    <row r="969" spans="1:12" ht="12.75" customHeight="1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</row>
    <row r="970" spans="1:12" ht="12.75" customHeight="1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</row>
    <row r="971" spans="1:12" ht="12.75" customHeight="1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</row>
    <row r="972" spans="1:12" ht="12.75" customHeight="1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</row>
    <row r="973" spans="1:12" ht="12.75" customHeight="1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</row>
    <row r="974" spans="1:12" ht="12.75" customHeight="1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</row>
    <row r="975" spans="1:12" ht="12.75" customHeight="1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</row>
    <row r="976" spans="1:12" ht="12.75" customHeight="1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</row>
    <row r="977" spans="1:12" ht="12.75" customHeight="1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</row>
    <row r="978" spans="1:12" ht="12.75" customHeight="1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</row>
    <row r="979" spans="1:12" ht="12.75" customHeight="1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</row>
    <row r="980" spans="1:12" ht="42" customHeight="1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</row>
    <row r="981" spans="1:12" ht="12.75" customHeight="1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</row>
    <row r="982" spans="1:12" ht="12.75" customHeight="1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</row>
    <row r="983" spans="1:12" ht="12.75" customHeight="1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</row>
    <row r="984" spans="1:12" ht="12.75" customHeight="1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</row>
    <row r="985" spans="1:12" ht="12.75" customHeight="1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</row>
    <row r="986" spans="1:12" ht="12.75" customHeight="1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</row>
    <row r="987" spans="1:12" ht="12.75" customHeight="1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</row>
    <row r="988" spans="1:12" ht="12.75" customHeight="1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</row>
    <row r="989" spans="1:12" ht="12.75" customHeight="1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</row>
    <row r="990" spans="1:12" ht="12.75" customHeight="1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</row>
    <row r="991" spans="1:12" ht="12.75" customHeight="1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</row>
    <row r="992" spans="1:12" ht="12.75" customHeight="1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</row>
  </sheetData>
  <mergeCells count="8">
    <mergeCell ref="A4:M4"/>
    <mergeCell ref="A5:L5"/>
    <mergeCell ref="A6:A8"/>
    <mergeCell ref="E6:L6"/>
    <mergeCell ref="E7:E8"/>
    <mergeCell ref="F7:I7"/>
    <mergeCell ref="J7:K7"/>
    <mergeCell ref="L7:L8"/>
  </mergeCells>
  <dataValidations count="2">
    <dataValidation type="list" allowBlank="1" sqref="E1:H3 A4 E6 E7:F7 F8:H8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55138888888888904" right="0.17332710834178799" top="0.39374999999999999" bottom="0.35416666666666702" header="0" footer="0"/>
  <pageSetup paperSize="9" scale="7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N56" sqref="N56"/>
    </sheetView>
  </sheetViews>
  <sheetFormatPr defaultColWidth="12.5703125" defaultRowHeight="15" customHeight="1"/>
  <cols>
    <col min="1" max="1" width="67.28515625" customWidth="1"/>
    <col min="2" max="2" width="34.7109375" hidden="1" customWidth="1"/>
    <col min="3" max="3" width="18.140625" hidden="1" customWidth="1"/>
    <col min="4" max="4" width="21.5703125" hidden="1" customWidth="1"/>
    <col min="5" max="5" width="10.85546875" customWidth="1"/>
    <col min="6" max="6" width="10" customWidth="1"/>
    <col min="7" max="7" width="10.28515625" customWidth="1"/>
    <col min="8" max="8" width="8.28515625" customWidth="1"/>
    <col min="9" max="9" width="8.42578125" customWidth="1"/>
    <col min="10" max="10" width="8.140625" customWidth="1"/>
    <col min="11" max="11" width="7.42578125" customWidth="1"/>
    <col min="12" max="12" width="8.42578125" customWidth="1"/>
    <col min="13" max="13" width="8" customWidth="1"/>
    <col min="14" max="14" width="10.85546875" customWidth="1"/>
    <col min="15" max="15" width="9.42578125" customWidth="1"/>
    <col min="16" max="16" width="9.140625" customWidth="1"/>
    <col min="17" max="26" width="8.7109375" customWidth="1"/>
  </cols>
  <sheetData>
    <row r="1" spans="1:26" ht="15.75" customHeight="1">
      <c r="A1" s="400" t="s">
        <v>98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3"/>
      <c r="Q1" s="3"/>
    </row>
    <row r="2" spans="1:26" ht="14.25" customHeight="1">
      <c r="A2" s="90"/>
      <c r="B2" s="91"/>
      <c r="C2" s="92"/>
      <c r="D2" s="93"/>
      <c r="E2" s="402" t="s">
        <v>99</v>
      </c>
      <c r="F2" s="397"/>
      <c r="G2" s="397"/>
      <c r="H2" s="397"/>
      <c r="I2" s="397"/>
      <c r="J2" s="397"/>
      <c r="K2" s="397"/>
      <c r="L2" s="397"/>
      <c r="M2" s="397"/>
      <c r="N2" s="397"/>
      <c r="O2" s="398"/>
      <c r="P2" s="3"/>
      <c r="Q2" s="3"/>
    </row>
    <row r="3" spans="1:26" ht="9.75" customHeight="1">
      <c r="A3" s="391" t="s">
        <v>2</v>
      </c>
      <c r="B3" s="92"/>
      <c r="C3" s="92"/>
      <c r="D3" s="92"/>
      <c r="E3" s="403" t="s">
        <v>100</v>
      </c>
      <c r="F3" s="403" t="s">
        <v>101</v>
      </c>
      <c r="G3" s="403" t="s">
        <v>102</v>
      </c>
      <c r="H3" s="403" t="s">
        <v>103</v>
      </c>
      <c r="I3" s="403" t="s">
        <v>104</v>
      </c>
      <c r="J3" s="403" t="s">
        <v>105</v>
      </c>
      <c r="K3" s="399" t="s">
        <v>106</v>
      </c>
      <c r="L3" s="399" t="s">
        <v>107</v>
      </c>
      <c r="M3" s="399" t="s">
        <v>108</v>
      </c>
      <c r="N3" s="399" t="s">
        <v>109</v>
      </c>
      <c r="O3" s="399" t="s">
        <v>110</v>
      </c>
      <c r="P3" s="3"/>
      <c r="Q3" s="3"/>
    </row>
    <row r="4" spans="1:26" ht="104.25" customHeight="1">
      <c r="A4" s="392"/>
      <c r="B4" s="92"/>
      <c r="C4" s="92"/>
      <c r="D4" s="92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"/>
      <c r="Q4" s="3"/>
    </row>
    <row r="5" spans="1:26" ht="13.5" customHeight="1">
      <c r="A5" s="393"/>
      <c r="B5" s="94"/>
      <c r="C5" s="94"/>
      <c r="D5" s="94"/>
      <c r="E5" s="95" t="s">
        <v>111</v>
      </c>
      <c r="F5" s="95" t="s">
        <v>112</v>
      </c>
      <c r="G5" s="95" t="s">
        <v>112</v>
      </c>
      <c r="H5" s="95" t="s">
        <v>112</v>
      </c>
      <c r="I5" s="95" t="s">
        <v>112</v>
      </c>
      <c r="J5" s="95" t="s">
        <v>112</v>
      </c>
      <c r="K5" s="95" t="s">
        <v>113</v>
      </c>
      <c r="L5" s="95" t="s">
        <v>112</v>
      </c>
      <c r="M5" s="95" t="s">
        <v>112</v>
      </c>
      <c r="N5" s="95" t="s">
        <v>112</v>
      </c>
      <c r="O5" s="96" t="s">
        <v>111</v>
      </c>
      <c r="P5" s="3"/>
      <c r="Q5" s="3"/>
    </row>
    <row r="6" spans="1:26" ht="12" customHeight="1">
      <c r="A6" s="97" t="s">
        <v>114</v>
      </c>
      <c r="B6" s="97" t="s">
        <v>15</v>
      </c>
      <c r="C6" s="98" t="s">
        <v>16</v>
      </c>
      <c r="D6" s="97" t="s">
        <v>17</v>
      </c>
      <c r="E6" s="97">
        <v>9</v>
      </c>
      <c r="F6" s="97">
        <v>10</v>
      </c>
      <c r="G6" s="97">
        <v>11</v>
      </c>
      <c r="H6" s="97">
        <v>12</v>
      </c>
      <c r="I6" s="97">
        <v>13</v>
      </c>
      <c r="J6" s="97">
        <v>14</v>
      </c>
      <c r="K6" s="97">
        <v>15</v>
      </c>
      <c r="L6" s="97">
        <v>16</v>
      </c>
      <c r="M6" s="99">
        <v>17</v>
      </c>
      <c r="N6" s="100">
        <v>18</v>
      </c>
      <c r="O6" s="97">
        <v>19</v>
      </c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2.75" customHeight="1">
      <c r="A7" s="95" t="s">
        <v>115</v>
      </c>
      <c r="B7" s="95"/>
      <c r="C7" s="95"/>
      <c r="D7" s="95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95" t="s">
        <v>116</v>
      </c>
      <c r="B8" s="95"/>
      <c r="C8" s="95"/>
      <c r="D8" s="95"/>
      <c r="E8" s="95"/>
      <c r="F8" s="3"/>
      <c r="G8" s="95"/>
      <c r="H8" s="95"/>
      <c r="I8" s="95"/>
      <c r="J8" s="95"/>
      <c r="K8" s="95"/>
      <c r="L8" s="95"/>
      <c r="M8" s="95"/>
      <c r="N8" s="95"/>
      <c r="O8" s="95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95" t="s">
        <v>117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15" t="s">
        <v>18</v>
      </c>
      <c r="B10" s="16"/>
      <c r="C10" s="16"/>
      <c r="D10" s="17"/>
      <c r="E10" s="18">
        <f t="shared" ref="E10:O10" si="0">E11+E12</f>
        <v>33467</v>
      </c>
      <c r="F10" s="18">
        <f t="shared" si="0"/>
        <v>1621</v>
      </c>
      <c r="G10" s="18">
        <f t="shared" si="0"/>
        <v>125</v>
      </c>
      <c r="H10" s="18">
        <f t="shared" si="0"/>
        <v>627</v>
      </c>
      <c r="I10" s="18">
        <f t="shared" si="0"/>
        <v>921</v>
      </c>
      <c r="J10" s="18">
        <f t="shared" si="0"/>
        <v>567</v>
      </c>
      <c r="K10" s="18">
        <f t="shared" si="0"/>
        <v>447</v>
      </c>
      <c r="L10" s="18">
        <f t="shared" si="0"/>
        <v>0</v>
      </c>
      <c r="M10" s="18">
        <f t="shared" si="0"/>
        <v>256</v>
      </c>
      <c r="N10" s="18">
        <f t="shared" si="0"/>
        <v>38031</v>
      </c>
      <c r="O10" s="18">
        <f t="shared" si="0"/>
        <v>31604</v>
      </c>
      <c r="P10" s="3"/>
      <c r="Q10" s="3"/>
    </row>
    <row r="11" spans="1:26" ht="13.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11647</v>
      </c>
      <c r="F11" s="22">
        <v>1041</v>
      </c>
      <c r="G11" s="22">
        <v>125</v>
      </c>
      <c r="H11" s="22">
        <v>627</v>
      </c>
      <c r="I11" s="22">
        <v>905</v>
      </c>
      <c r="J11" s="22">
        <v>567</v>
      </c>
      <c r="K11" s="22">
        <v>417</v>
      </c>
      <c r="L11" s="22">
        <v>0</v>
      </c>
      <c r="M11" s="22">
        <v>223</v>
      </c>
      <c r="N11" s="22">
        <v>15552</v>
      </c>
      <c r="O11" s="22">
        <v>10055</v>
      </c>
      <c r="P11" s="3"/>
      <c r="Q11" s="3"/>
    </row>
    <row r="12" spans="1:26" ht="14.2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21820</v>
      </c>
      <c r="F12" s="22">
        <v>580</v>
      </c>
      <c r="G12" s="22">
        <v>0</v>
      </c>
      <c r="H12" s="22">
        <v>0</v>
      </c>
      <c r="I12" s="22">
        <v>16</v>
      </c>
      <c r="J12" s="22">
        <v>0</v>
      </c>
      <c r="K12" s="22">
        <v>30</v>
      </c>
      <c r="L12" s="22">
        <v>0</v>
      </c>
      <c r="M12" s="22">
        <v>33</v>
      </c>
      <c r="N12" s="22">
        <v>22479</v>
      </c>
      <c r="O12" s="22">
        <v>21549</v>
      </c>
      <c r="P12" s="3"/>
      <c r="Q12" s="3"/>
    </row>
    <row r="13" spans="1:26" ht="14.25" customHeight="1">
      <c r="A13" s="23" t="s">
        <v>25</v>
      </c>
      <c r="B13" s="16"/>
      <c r="C13" s="16"/>
      <c r="D13" s="17"/>
      <c r="E13" s="24">
        <f t="shared" ref="E13:O13" si="1">SUM(E14:E15)</f>
        <v>220021</v>
      </c>
      <c r="F13" s="24">
        <f t="shared" si="1"/>
        <v>17371</v>
      </c>
      <c r="G13" s="24">
        <f t="shared" si="1"/>
        <v>38</v>
      </c>
      <c r="H13" s="24">
        <f t="shared" si="1"/>
        <v>10</v>
      </c>
      <c r="I13" s="24">
        <f t="shared" si="1"/>
        <v>6</v>
      </c>
      <c r="J13" s="24">
        <f t="shared" si="1"/>
        <v>76</v>
      </c>
      <c r="K13" s="24">
        <f t="shared" si="1"/>
        <v>182</v>
      </c>
      <c r="L13" s="24">
        <f t="shared" si="1"/>
        <v>0</v>
      </c>
      <c r="M13" s="24">
        <f t="shared" si="1"/>
        <v>234</v>
      </c>
      <c r="N13" s="24">
        <f t="shared" si="1"/>
        <v>237938</v>
      </c>
      <c r="O13" s="24">
        <f t="shared" si="1"/>
        <v>194386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4.2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63714</v>
      </c>
      <c r="F14" s="26">
        <v>7786</v>
      </c>
      <c r="G14" s="26">
        <v>38</v>
      </c>
      <c r="H14" s="26">
        <v>0</v>
      </c>
      <c r="I14" s="26">
        <v>6</v>
      </c>
      <c r="J14" s="26">
        <v>74</v>
      </c>
      <c r="K14" s="26">
        <v>78</v>
      </c>
      <c r="L14" s="26">
        <v>0</v>
      </c>
      <c r="M14" s="26">
        <v>203</v>
      </c>
      <c r="N14" s="26">
        <v>71899</v>
      </c>
      <c r="O14" s="26">
        <v>53363</v>
      </c>
      <c r="P14" s="3"/>
      <c r="Q14" s="3"/>
    </row>
    <row r="15" spans="1:26" ht="14.2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156307</v>
      </c>
      <c r="F15" s="29">
        <v>9585</v>
      </c>
      <c r="G15" s="29">
        <v>0</v>
      </c>
      <c r="H15" s="29">
        <v>10</v>
      </c>
      <c r="I15" s="29">
        <v>0</v>
      </c>
      <c r="J15" s="29">
        <v>2</v>
      </c>
      <c r="K15" s="29">
        <v>104</v>
      </c>
      <c r="L15" s="29">
        <v>0</v>
      </c>
      <c r="M15" s="29">
        <v>31</v>
      </c>
      <c r="N15" s="29">
        <v>166039</v>
      </c>
      <c r="O15" s="29">
        <v>141023</v>
      </c>
      <c r="P15" s="3"/>
      <c r="Q15" s="3"/>
    </row>
    <row r="16" spans="1:26" ht="28.5" customHeight="1">
      <c r="A16" s="23" t="s">
        <v>32</v>
      </c>
      <c r="B16" s="16"/>
      <c r="C16" s="16"/>
      <c r="D16" s="30"/>
      <c r="E16" s="24">
        <f t="shared" ref="E16:O16" si="2">E17+E18+E21+E22</f>
        <v>1570090</v>
      </c>
      <c r="F16" s="24">
        <f t="shared" si="2"/>
        <v>20970</v>
      </c>
      <c r="G16" s="24">
        <f t="shared" si="2"/>
        <v>601</v>
      </c>
      <c r="H16" s="24">
        <f t="shared" si="2"/>
        <v>1141</v>
      </c>
      <c r="I16" s="24">
        <f t="shared" si="2"/>
        <v>5</v>
      </c>
      <c r="J16" s="24">
        <f t="shared" si="2"/>
        <v>343</v>
      </c>
      <c r="K16" s="24">
        <f t="shared" si="2"/>
        <v>166</v>
      </c>
      <c r="L16" s="24">
        <f t="shared" si="2"/>
        <v>0</v>
      </c>
      <c r="M16" s="24">
        <f t="shared" si="2"/>
        <v>435</v>
      </c>
      <c r="N16" s="24">
        <f t="shared" si="2"/>
        <v>1593751</v>
      </c>
      <c r="O16" s="24">
        <f t="shared" si="2"/>
        <v>1150606</v>
      </c>
      <c r="P16" s="3"/>
      <c r="Q16" s="3"/>
    </row>
    <row r="17" spans="1:17" ht="14.2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107">
        <v>26979</v>
      </c>
      <c r="F17" s="108">
        <v>3627</v>
      </c>
      <c r="G17" s="108">
        <v>473</v>
      </c>
      <c r="H17" s="108">
        <v>1140</v>
      </c>
      <c r="I17" s="108">
        <v>0</v>
      </c>
      <c r="J17" s="108">
        <v>323</v>
      </c>
      <c r="K17" s="108">
        <v>41</v>
      </c>
      <c r="L17" s="28">
        <v>0</v>
      </c>
      <c r="M17" s="108">
        <v>103</v>
      </c>
      <c r="N17" s="108">
        <v>32686</v>
      </c>
      <c r="O17" s="108">
        <v>23966</v>
      </c>
      <c r="P17" s="3"/>
      <c r="Q17" s="3"/>
    </row>
    <row r="18" spans="1:17" ht="31.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O18" si="3">E19+E20+E33+E39+E45+E48</f>
        <v>76757</v>
      </c>
      <c r="F18" s="47">
        <f t="shared" si="3"/>
        <v>2977</v>
      </c>
      <c r="G18" s="47">
        <f t="shared" si="3"/>
        <v>20</v>
      </c>
      <c r="H18" s="47">
        <f t="shared" si="3"/>
        <v>0</v>
      </c>
      <c r="I18" s="47">
        <f t="shared" si="3"/>
        <v>5</v>
      </c>
      <c r="J18" s="47">
        <f t="shared" si="3"/>
        <v>0</v>
      </c>
      <c r="K18" s="47">
        <f t="shared" si="3"/>
        <v>62</v>
      </c>
      <c r="L18" s="47">
        <f t="shared" si="3"/>
        <v>0</v>
      </c>
      <c r="M18" s="47">
        <f t="shared" si="3"/>
        <v>150</v>
      </c>
      <c r="N18" s="47">
        <f t="shared" si="3"/>
        <v>79971</v>
      </c>
      <c r="O18" s="47">
        <f t="shared" si="3"/>
        <v>54868</v>
      </c>
      <c r="P18" s="3"/>
      <c r="Q18" s="3"/>
    </row>
    <row r="19" spans="1:17" ht="15" customHeight="1">
      <c r="A19" s="42" t="s">
        <v>39</v>
      </c>
      <c r="B19" s="43"/>
      <c r="C19" s="43"/>
      <c r="D19" s="44"/>
      <c r="E19" s="28">
        <v>7118</v>
      </c>
      <c r="F19" s="28">
        <v>375</v>
      </c>
      <c r="G19" s="28">
        <v>0</v>
      </c>
      <c r="H19" s="28">
        <v>0</v>
      </c>
      <c r="I19" s="28">
        <v>0</v>
      </c>
      <c r="J19" s="28">
        <v>0</v>
      </c>
      <c r="K19" s="28">
        <v>3</v>
      </c>
      <c r="L19" s="28">
        <v>0</v>
      </c>
      <c r="M19" s="28">
        <v>0</v>
      </c>
      <c r="N19" s="28">
        <v>7496</v>
      </c>
      <c r="O19" s="28">
        <v>5546</v>
      </c>
      <c r="P19" s="3"/>
      <c r="Q19" s="3"/>
    </row>
    <row r="20" spans="1:17" ht="17.25" customHeight="1">
      <c r="A20" s="42" t="s">
        <v>40</v>
      </c>
      <c r="B20" s="43"/>
      <c r="C20" s="43"/>
      <c r="D20" s="44"/>
      <c r="E20" s="45">
        <v>3301</v>
      </c>
      <c r="F20" s="45">
        <v>217</v>
      </c>
      <c r="G20" s="45">
        <v>0</v>
      </c>
      <c r="H20" s="45">
        <v>0</v>
      </c>
      <c r="I20" s="45">
        <v>5</v>
      </c>
      <c r="J20" s="45">
        <v>0</v>
      </c>
      <c r="K20" s="45">
        <v>0</v>
      </c>
      <c r="L20" s="45">
        <v>0</v>
      </c>
      <c r="M20" s="45">
        <v>0</v>
      </c>
      <c r="N20" s="45">
        <v>3523</v>
      </c>
      <c r="O20" s="45">
        <v>3400</v>
      </c>
      <c r="P20" s="3"/>
      <c r="Q20" s="3"/>
    </row>
    <row r="21" spans="1:17" ht="18.7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O21" si="4">E40</f>
        <v>4520</v>
      </c>
      <c r="F21" s="47">
        <f t="shared" si="4"/>
        <v>2098</v>
      </c>
      <c r="G21" s="47">
        <f t="shared" si="4"/>
        <v>0</v>
      </c>
      <c r="H21" s="47">
        <f t="shared" si="4"/>
        <v>0</v>
      </c>
      <c r="I21" s="47">
        <f t="shared" si="4"/>
        <v>0</v>
      </c>
      <c r="J21" s="47">
        <f t="shared" si="4"/>
        <v>0</v>
      </c>
      <c r="K21" s="47">
        <f t="shared" si="4"/>
        <v>0</v>
      </c>
      <c r="L21" s="47">
        <f t="shared" si="4"/>
        <v>0</v>
      </c>
      <c r="M21" s="47">
        <f t="shared" si="4"/>
        <v>0</v>
      </c>
      <c r="N21" s="47">
        <f t="shared" si="4"/>
        <v>6618</v>
      </c>
      <c r="O21" s="47">
        <f t="shared" si="4"/>
        <v>6369</v>
      </c>
      <c r="P21" s="3"/>
      <c r="Q21" s="3"/>
    </row>
    <row r="22" spans="1:17" ht="15.7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O22" si="5">E23+E24</f>
        <v>1461834</v>
      </c>
      <c r="F22" s="47">
        <f t="shared" si="5"/>
        <v>12268</v>
      </c>
      <c r="G22" s="47">
        <f t="shared" si="5"/>
        <v>108</v>
      </c>
      <c r="H22" s="47">
        <f t="shared" si="5"/>
        <v>1</v>
      </c>
      <c r="I22" s="47">
        <f t="shared" si="5"/>
        <v>0</v>
      </c>
      <c r="J22" s="47">
        <f t="shared" si="5"/>
        <v>20</v>
      </c>
      <c r="K22" s="47">
        <f t="shared" si="5"/>
        <v>63</v>
      </c>
      <c r="L22" s="47">
        <f t="shared" si="5"/>
        <v>0</v>
      </c>
      <c r="M22" s="47">
        <f t="shared" si="5"/>
        <v>182</v>
      </c>
      <c r="N22" s="47">
        <f t="shared" si="5"/>
        <v>1474476</v>
      </c>
      <c r="O22" s="47">
        <f t="shared" si="5"/>
        <v>1065403</v>
      </c>
      <c r="P22" s="3"/>
      <c r="Q22" s="3"/>
    </row>
    <row r="23" spans="1:17" ht="14.25" customHeight="1">
      <c r="A23" s="20" t="s">
        <v>47</v>
      </c>
      <c r="B23" s="2"/>
      <c r="C23" s="2"/>
      <c r="D23" s="49"/>
      <c r="E23" s="28">
        <v>1088202</v>
      </c>
      <c r="F23" s="28">
        <v>10274</v>
      </c>
      <c r="G23" s="28">
        <v>108</v>
      </c>
      <c r="H23" s="28">
        <v>1</v>
      </c>
      <c r="I23" s="28">
        <v>0</v>
      </c>
      <c r="J23" s="28">
        <v>0</v>
      </c>
      <c r="K23" s="28">
        <v>20</v>
      </c>
      <c r="L23" s="28">
        <v>0</v>
      </c>
      <c r="M23" s="28">
        <v>29</v>
      </c>
      <c r="N23" s="28">
        <v>1098634</v>
      </c>
      <c r="O23" s="28">
        <v>783178</v>
      </c>
      <c r="P23" s="3"/>
      <c r="Q23" s="3"/>
    </row>
    <row r="24" spans="1:17" ht="16.5" customHeight="1">
      <c r="A24" s="20" t="s">
        <v>48</v>
      </c>
      <c r="B24" s="2"/>
      <c r="C24" s="2"/>
      <c r="D24" s="49"/>
      <c r="E24" s="26">
        <v>373632</v>
      </c>
      <c r="F24" s="26">
        <v>1994</v>
      </c>
      <c r="G24" s="26">
        <v>0</v>
      </c>
      <c r="H24" s="26">
        <v>0</v>
      </c>
      <c r="I24" s="26">
        <v>0</v>
      </c>
      <c r="J24" s="26">
        <v>20</v>
      </c>
      <c r="K24" s="26">
        <v>43</v>
      </c>
      <c r="L24" s="26">
        <v>0</v>
      </c>
      <c r="M24" s="26">
        <v>153</v>
      </c>
      <c r="N24" s="26">
        <v>375842</v>
      </c>
      <c r="O24" s="26">
        <v>282225</v>
      </c>
      <c r="P24" s="3"/>
    </row>
    <row r="25" spans="1:17" ht="12.75" customHeight="1">
      <c r="A25" s="23" t="s">
        <v>49</v>
      </c>
      <c r="B25" s="16"/>
      <c r="C25" s="16"/>
      <c r="D25" s="51"/>
      <c r="E25" s="24">
        <f t="shared" ref="E25:O25" si="6">SUM(E26,E27,E30,E31 +E37)</f>
        <v>2902</v>
      </c>
      <c r="F25" s="24">
        <f t="shared" si="6"/>
        <v>3083</v>
      </c>
      <c r="G25" s="24">
        <f t="shared" si="6"/>
        <v>0</v>
      </c>
      <c r="H25" s="24">
        <f t="shared" si="6"/>
        <v>10</v>
      </c>
      <c r="I25" s="24">
        <f t="shared" si="6"/>
        <v>300</v>
      </c>
      <c r="J25" s="24">
        <f t="shared" si="6"/>
        <v>0</v>
      </c>
      <c r="K25" s="24">
        <f t="shared" si="6"/>
        <v>0</v>
      </c>
      <c r="L25" s="24">
        <f t="shared" si="6"/>
        <v>4</v>
      </c>
      <c r="M25" s="24">
        <f t="shared" si="6"/>
        <v>78</v>
      </c>
      <c r="N25" s="24">
        <f t="shared" si="6"/>
        <v>6377</v>
      </c>
      <c r="O25" s="24">
        <f t="shared" si="6"/>
        <v>4539</v>
      </c>
      <c r="P25" s="3"/>
    </row>
    <row r="26" spans="1:17" ht="12.75" customHeight="1">
      <c r="A26" s="52" t="s">
        <v>119</v>
      </c>
      <c r="B26" s="2" t="s">
        <v>51</v>
      </c>
      <c r="C26" s="2" t="e">
        <f>VLOOKUP(B29,[1]serial!$C$1:$D$37,2,FALSE)</f>
        <v>#N/A</v>
      </c>
      <c r="D26" s="25" t="s">
        <v>52</v>
      </c>
      <c r="E26" s="26">
        <v>2487</v>
      </c>
      <c r="F26" s="28">
        <v>1822</v>
      </c>
      <c r="G26" s="28">
        <v>0</v>
      </c>
      <c r="H26" s="28">
        <v>10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4319</v>
      </c>
      <c r="O26" s="28">
        <v>3027</v>
      </c>
      <c r="P26" s="3"/>
    </row>
    <row r="27" spans="1:17" ht="12.75" customHeight="1">
      <c r="A27" s="53" t="s">
        <v>53</v>
      </c>
      <c r="B27" s="54"/>
      <c r="C27" s="54"/>
      <c r="D27" s="55"/>
      <c r="E27" s="56">
        <f t="shared" ref="E27:O27" si="7">E28+E29</f>
        <v>252</v>
      </c>
      <c r="F27" s="56">
        <f t="shared" si="7"/>
        <v>514</v>
      </c>
      <c r="G27" s="56">
        <f t="shared" si="7"/>
        <v>0</v>
      </c>
      <c r="H27" s="56">
        <f t="shared" si="7"/>
        <v>0</v>
      </c>
      <c r="I27" s="56">
        <f t="shared" si="7"/>
        <v>0</v>
      </c>
      <c r="J27" s="56">
        <f t="shared" si="7"/>
        <v>0</v>
      </c>
      <c r="K27" s="56">
        <f t="shared" si="7"/>
        <v>0</v>
      </c>
      <c r="L27" s="56">
        <f t="shared" si="7"/>
        <v>0</v>
      </c>
      <c r="M27" s="56">
        <f t="shared" si="7"/>
        <v>44</v>
      </c>
      <c r="N27" s="56">
        <f t="shared" si="7"/>
        <v>810</v>
      </c>
      <c r="O27" s="56">
        <f t="shared" si="7"/>
        <v>562</v>
      </c>
      <c r="P27" s="3"/>
    </row>
    <row r="28" spans="1:17" ht="18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234</v>
      </c>
      <c r="F28" s="28">
        <v>75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09">
        <v>0</v>
      </c>
      <c r="M28" s="28">
        <v>44</v>
      </c>
      <c r="N28" s="28">
        <v>353</v>
      </c>
      <c r="O28" s="109">
        <v>192</v>
      </c>
      <c r="P28" s="3"/>
    </row>
    <row r="29" spans="1:17" ht="1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18</v>
      </c>
      <c r="F29" s="28">
        <v>439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59">
        <v>0</v>
      </c>
      <c r="M29" s="28">
        <v>0</v>
      </c>
      <c r="N29" s="28">
        <v>457</v>
      </c>
      <c r="O29" s="59">
        <v>370</v>
      </c>
      <c r="P29" s="3"/>
    </row>
    <row r="30" spans="1:17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2</v>
      </c>
      <c r="G30" s="111">
        <v>0</v>
      </c>
      <c r="H30" s="28">
        <v>0</v>
      </c>
      <c r="I30" s="28">
        <v>300</v>
      </c>
      <c r="J30" s="28">
        <v>0</v>
      </c>
      <c r="K30" s="28">
        <v>0</v>
      </c>
      <c r="L30" s="60">
        <v>0</v>
      </c>
      <c r="M30" s="28">
        <v>32</v>
      </c>
      <c r="N30" s="28">
        <v>334</v>
      </c>
      <c r="O30" s="60">
        <v>113</v>
      </c>
      <c r="P30" s="3"/>
    </row>
    <row r="31" spans="1:17" ht="12.75" customHeight="1">
      <c r="A31" s="53" t="s">
        <v>63</v>
      </c>
      <c r="B31" s="54"/>
      <c r="C31" s="54"/>
      <c r="D31" s="62"/>
      <c r="E31" s="56">
        <f t="shared" ref="E31:O31" si="8">E34</f>
        <v>161</v>
      </c>
      <c r="F31" s="56">
        <f t="shared" si="8"/>
        <v>542</v>
      </c>
      <c r="G31" s="56">
        <f t="shared" si="8"/>
        <v>0</v>
      </c>
      <c r="H31" s="56">
        <f t="shared" si="8"/>
        <v>0</v>
      </c>
      <c r="I31" s="56">
        <f t="shared" si="8"/>
        <v>0</v>
      </c>
      <c r="J31" s="56">
        <f t="shared" si="8"/>
        <v>0</v>
      </c>
      <c r="K31" s="56">
        <f t="shared" si="8"/>
        <v>0</v>
      </c>
      <c r="L31" s="56">
        <f t="shared" si="8"/>
        <v>4</v>
      </c>
      <c r="M31" s="56">
        <f t="shared" si="8"/>
        <v>2</v>
      </c>
      <c r="N31" s="56">
        <f t="shared" si="8"/>
        <v>709</v>
      </c>
      <c r="O31" s="56">
        <f t="shared" si="8"/>
        <v>639</v>
      </c>
      <c r="P31" s="3"/>
    </row>
    <row r="32" spans="1:17" ht="12.75" customHeight="1">
      <c r="A32" s="64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69">
        <v>3576</v>
      </c>
      <c r="F32" s="70">
        <v>418</v>
      </c>
      <c r="G32" s="70">
        <v>0</v>
      </c>
      <c r="H32" s="70">
        <v>156</v>
      </c>
      <c r="I32" s="70">
        <v>0</v>
      </c>
      <c r="J32" s="70">
        <v>1</v>
      </c>
      <c r="K32" s="70">
        <v>0</v>
      </c>
      <c r="L32" s="71">
        <v>0</v>
      </c>
      <c r="M32" s="70">
        <v>0</v>
      </c>
      <c r="N32" s="70">
        <v>4151</v>
      </c>
      <c r="O32" s="71">
        <v>3265</v>
      </c>
      <c r="P32" s="3"/>
    </row>
    <row r="33" spans="1:16" ht="26.2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7540</v>
      </c>
      <c r="F33" s="114">
        <v>230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5">
        <v>0</v>
      </c>
      <c r="M33" s="114">
        <v>0</v>
      </c>
      <c r="N33" s="114">
        <v>7770</v>
      </c>
      <c r="O33" s="115">
        <v>6967</v>
      </c>
      <c r="P33" s="3"/>
    </row>
    <row r="34" spans="1:16" ht="17.2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57">
        <v>161</v>
      </c>
      <c r="F34" s="57">
        <v>542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4</v>
      </c>
      <c r="M34" s="57">
        <v>2</v>
      </c>
      <c r="N34" s="57">
        <v>709</v>
      </c>
      <c r="O34" s="58">
        <v>639</v>
      </c>
      <c r="P34" s="3"/>
    </row>
    <row r="35" spans="1:16" ht="15.75" customHeight="1">
      <c r="A35" s="116" t="s">
        <v>73</v>
      </c>
      <c r="B35" s="2"/>
      <c r="C35" s="2"/>
      <c r="D35" s="3"/>
      <c r="E35" s="76">
        <f t="shared" ref="E35:O35" si="9">SUM(E32:E34)</f>
        <v>11277</v>
      </c>
      <c r="F35" s="76">
        <f t="shared" si="9"/>
        <v>1190</v>
      </c>
      <c r="G35" s="76">
        <f t="shared" si="9"/>
        <v>0</v>
      </c>
      <c r="H35" s="76">
        <f t="shared" si="9"/>
        <v>156</v>
      </c>
      <c r="I35" s="76">
        <f t="shared" si="9"/>
        <v>0</v>
      </c>
      <c r="J35" s="76">
        <f t="shared" si="9"/>
        <v>1</v>
      </c>
      <c r="K35" s="76">
        <f t="shared" si="9"/>
        <v>0</v>
      </c>
      <c r="L35" s="76">
        <f t="shared" si="9"/>
        <v>4</v>
      </c>
      <c r="M35" s="76">
        <f t="shared" si="9"/>
        <v>2</v>
      </c>
      <c r="N35" s="76">
        <f t="shared" si="9"/>
        <v>12630</v>
      </c>
      <c r="O35" s="76">
        <f t="shared" si="9"/>
        <v>10871</v>
      </c>
      <c r="P35" s="3"/>
    </row>
    <row r="36" spans="1:16" ht="12.75" customHeight="1">
      <c r="A36" s="117" t="s">
        <v>74</v>
      </c>
      <c r="B36" s="54"/>
      <c r="C36" s="54"/>
      <c r="D36" s="62"/>
      <c r="E36" s="78">
        <f t="shared" ref="E36:O36" si="10">E38+E39+E40</f>
        <v>33396</v>
      </c>
      <c r="F36" s="78">
        <f t="shared" si="10"/>
        <v>4194</v>
      </c>
      <c r="G36" s="78">
        <f t="shared" si="10"/>
        <v>0</v>
      </c>
      <c r="H36" s="78">
        <f t="shared" si="10"/>
        <v>149</v>
      </c>
      <c r="I36" s="78">
        <f t="shared" si="10"/>
        <v>0</v>
      </c>
      <c r="J36" s="78">
        <f t="shared" si="10"/>
        <v>7</v>
      </c>
      <c r="K36" s="78">
        <f t="shared" si="10"/>
        <v>0</v>
      </c>
      <c r="L36" s="78">
        <f t="shared" si="10"/>
        <v>0</v>
      </c>
      <c r="M36" s="78">
        <f t="shared" si="10"/>
        <v>20</v>
      </c>
      <c r="N36" s="78">
        <f t="shared" si="10"/>
        <v>37766</v>
      </c>
      <c r="O36" s="78">
        <f t="shared" si="10"/>
        <v>30655</v>
      </c>
      <c r="P36" s="3"/>
    </row>
    <row r="37" spans="1:16" ht="27" customHeight="1">
      <c r="A37" s="118" t="s">
        <v>75</v>
      </c>
      <c r="B37" s="54"/>
      <c r="C37" s="54"/>
      <c r="D37" s="62"/>
      <c r="E37" s="80">
        <f t="shared" ref="E37:O37" si="11">E41</f>
        <v>2</v>
      </c>
      <c r="F37" s="80">
        <f t="shared" si="11"/>
        <v>203</v>
      </c>
      <c r="G37" s="80">
        <f t="shared" si="11"/>
        <v>0</v>
      </c>
      <c r="H37" s="80">
        <f t="shared" si="11"/>
        <v>0</v>
      </c>
      <c r="I37" s="80">
        <f t="shared" si="11"/>
        <v>0</v>
      </c>
      <c r="J37" s="80">
        <f t="shared" si="11"/>
        <v>0</v>
      </c>
      <c r="K37" s="80">
        <f t="shared" si="11"/>
        <v>0</v>
      </c>
      <c r="L37" s="80">
        <f t="shared" si="11"/>
        <v>0</v>
      </c>
      <c r="M37" s="80">
        <f t="shared" si="11"/>
        <v>0</v>
      </c>
      <c r="N37" s="80">
        <f t="shared" si="11"/>
        <v>205</v>
      </c>
      <c r="O37" s="80">
        <f t="shared" si="11"/>
        <v>198</v>
      </c>
      <c r="P37" s="3"/>
    </row>
    <row r="38" spans="1:16" ht="11.2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6931</v>
      </c>
      <c r="F38" s="28">
        <v>354</v>
      </c>
      <c r="G38" s="28">
        <v>0</v>
      </c>
      <c r="H38" s="28">
        <v>149</v>
      </c>
      <c r="I38" s="28">
        <v>0</v>
      </c>
      <c r="J38" s="28">
        <v>7</v>
      </c>
      <c r="K38" s="28">
        <v>0</v>
      </c>
      <c r="L38" s="59">
        <v>0</v>
      </c>
      <c r="M38" s="28">
        <v>0</v>
      </c>
      <c r="N38" s="28">
        <v>7441</v>
      </c>
      <c r="O38" s="59">
        <v>5708</v>
      </c>
      <c r="P38" s="3"/>
    </row>
    <row r="39" spans="1:16" ht="28.5" customHeight="1">
      <c r="A39" s="119" t="s">
        <v>121</v>
      </c>
      <c r="B39" s="2"/>
      <c r="C39" s="2"/>
      <c r="D39" s="3"/>
      <c r="E39" s="28">
        <v>21945</v>
      </c>
      <c r="F39" s="28">
        <v>1742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59">
        <v>0</v>
      </c>
      <c r="M39" s="28">
        <v>20</v>
      </c>
      <c r="N39" s="28">
        <v>23707</v>
      </c>
      <c r="O39" s="59">
        <v>18578</v>
      </c>
      <c r="P39" s="3"/>
    </row>
    <row r="40" spans="1:16" ht="24.75" customHeight="1">
      <c r="A40" s="119" t="s">
        <v>122</v>
      </c>
      <c r="B40" s="2"/>
      <c r="C40" s="2"/>
      <c r="D40" s="3"/>
      <c r="E40" s="28">
        <v>4520</v>
      </c>
      <c r="F40" s="28">
        <v>2098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59">
        <v>0</v>
      </c>
      <c r="M40" s="28">
        <v>0</v>
      </c>
      <c r="N40" s="28">
        <v>6618</v>
      </c>
      <c r="O40" s="59">
        <v>6369</v>
      </c>
      <c r="P40" s="3"/>
    </row>
    <row r="41" spans="1:16" ht="13.5" customHeight="1">
      <c r="A41" s="120" t="s">
        <v>81</v>
      </c>
      <c r="B41" s="2"/>
      <c r="C41" s="2"/>
      <c r="D41" s="3"/>
      <c r="E41" s="28">
        <v>2</v>
      </c>
      <c r="F41" s="28">
        <v>203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59">
        <v>0</v>
      </c>
      <c r="M41" s="28">
        <v>0</v>
      </c>
      <c r="N41" s="28">
        <v>205</v>
      </c>
      <c r="O41" s="59">
        <v>198</v>
      </c>
      <c r="P41" s="3"/>
    </row>
    <row r="42" spans="1:16" ht="25.5" customHeight="1">
      <c r="A42" s="82" t="s">
        <v>82</v>
      </c>
      <c r="B42" s="83"/>
      <c r="C42" s="83"/>
      <c r="D42" s="84"/>
      <c r="E42" s="85">
        <f t="shared" ref="E42:O42" si="12">E36+E37</f>
        <v>33398</v>
      </c>
      <c r="F42" s="85">
        <f t="shared" si="12"/>
        <v>4397</v>
      </c>
      <c r="G42" s="85">
        <f t="shared" si="12"/>
        <v>0</v>
      </c>
      <c r="H42" s="85">
        <f t="shared" si="12"/>
        <v>149</v>
      </c>
      <c r="I42" s="85">
        <f t="shared" si="12"/>
        <v>0</v>
      </c>
      <c r="J42" s="85">
        <f t="shared" si="12"/>
        <v>7</v>
      </c>
      <c r="K42" s="85">
        <f t="shared" si="12"/>
        <v>0</v>
      </c>
      <c r="L42" s="85">
        <f t="shared" si="12"/>
        <v>0</v>
      </c>
      <c r="M42" s="85">
        <f t="shared" si="12"/>
        <v>20</v>
      </c>
      <c r="N42" s="85">
        <f t="shared" si="12"/>
        <v>37971</v>
      </c>
      <c r="O42" s="85">
        <f t="shared" si="12"/>
        <v>30853</v>
      </c>
      <c r="P42" s="3"/>
    </row>
    <row r="43" spans="1:16" ht="27" customHeight="1">
      <c r="A43" s="61" t="s">
        <v>83</v>
      </c>
      <c r="B43" s="54"/>
      <c r="C43" s="54"/>
      <c r="D43" s="62"/>
      <c r="E43" s="86">
        <f t="shared" ref="E43:O43" si="13">SUM(E44:E45)</f>
        <v>4173</v>
      </c>
      <c r="F43" s="86">
        <f t="shared" si="13"/>
        <v>213</v>
      </c>
      <c r="G43" s="86">
        <f t="shared" si="13"/>
        <v>0</v>
      </c>
      <c r="H43" s="86">
        <f t="shared" si="13"/>
        <v>25</v>
      </c>
      <c r="I43" s="86">
        <f t="shared" si="13"/>
        <v>0</v>
      </c>
      <c r="J43" s="86">
        <f t="shared" si="13"/>
        <v>0</v>
      </c>
      <c r="K43" s="86">
        <f t="shared" si="13"/>
        <v>0</v>
      </c>
      <c r="L43" s="86">
        <f t="shared" si="13"/>
        <v>0</v>
      </c>
      <c r="M43" s="86">
        <f t="shared" si="13"/>
        <v>58</v>
      </c>
      <c r="N43" s="86">
        <f t="shared" si="13"/>
        <v>4469</v>
      </c>
      <c r="O43" s="86">
        <f t="shared" si="13"/>
        <v>3298</v>
      </c>
      <c r="P43" s="3"/>
    </row>
    <row r="44" spans="1:16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631</v>
      </c>
      <c r="F44" s="28">
        <v>170</v>
      </c>
      <c r="G44" s="28">
        <v>0</v>
      </c>
      <c r="H44" s="28">
        <v>25</v>
      </c>
      <c r="I44" s="28">
        <v>0</v>
      </c>
      <c r="J44" s="28">
        <v>0</v>
      </c>
      <c r="K44" s="28">
        <v>0</v>
      </c>
      <c r="L44" s="59">
        <v>0</v>
      </c>
      <c r="M44" s="28">
        <v>53</v>
      </c>
      <c r="N44" s="28">
        <v>879</v>
      </c>
      <c r="O44" s="59">
        <v>665</v>
      </c>
      <c r="P44" s="3"/>
    </row>
    <row r="45" spans="1:16" ht="28.5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3542</v>
      </c>
      <c r="F45" s="28">
        <v>43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59">
        <v>0</v>
      </c>
      <c r="M45" s="28">
        <v>5</v>
      </c>
      <c r="N45" s="28">
        <v>3590</v>
      </c>
      <c r="O45" s="59">
        <v>2633</v>
      </c>
      <c r="P45" s="3"/>
    </row>
    <row r="46" spans="1:16" ht="20.25" customHeight="1">
      <c r="A46" s="61" t="s">
        <v>90</v>
      </c>
      <c r="B46" s="54"/>
      <c r="C46" s="54"/>
      <c r="D46" s="62"/>
      <c r="E46" s="56">
        <f t="shared" ref="E46:O46" si="14">SUM(E47:E48)</f>
        <v>35161</v>
      </c>
      <c r="F46" s="56">
        <f t="shared" si="14"/>
        <v>567</v>
      </c>
      <c r="G46" s="56">
        <f t="shared" si="14"/>
        <v>439</v>
      </c>
      <c r="H46" s="56">
        <f t="shared" si="14"/>
        <v>40</v>
      </c>
      <c r="I46" s="56">
        <f t="shared" si="14"/>
        <v>0</v>
      </c>
      <c r="J46" s="56">
        <f t="shared" si="14"/>
        <v>177</v>
      </c>
      <c r="K46" s="56">
        <f t="shared" si="14"/>
        <v>59</v>
      </c>
      <c r="L46" s="56">
        <f t="shared" si="14"/>
        <v>0</v>
      </c>
      <c r="M46" s="56">
        <f t="shared" si="14"/>
        <v>125</v>
      </c>
      <c r="N46" s="56">
        <f t="shared" si="14"/>
        <v>36568</v>
      </c>
      <c r="O46" s="56">
        <f t="shared" si="14"/>
        <v>19551</v>
      </c>
      <c r="P46" s="3"/>
    </row>
    <row r="47" spans="1:16" ht="14.2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1850</v>
      </c>
      <c r="F47" s="28">
        <v>197</v>
      </c>
      <c r="G47" s="28">
        <v>419</v>
      </c>
      <c r="H47" s="28">
        <v>40</v>
      </c>
      <c r="I47" s="28">
        <v>0</v>
      </c>
      <c r="J47" s="28">
        <v>177</v>
      </c>
      <c r="K47" s="28">
        <v>0</v>
      </c>
      <c r="L47" s="59">
        <v>0</v>
      </c>
      <c r="M47" s="28">
        <v>0</v>
      </c>
      <c r="N47" s="28">
        <v>2683</v>
      </c>
      <c r="O47" s="59">
        <v>1807</v>
      </c>
      <c r="P47" s="3"/>
    </row>
    <row r="48" spans="1:16" ht="30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33311</v>
      </c>
      <c r="F48" s="28">
        <v>370</v>
      </c>
      <c r="G48" s="28">
        <v>20</v>
      </c>
      <c r="H48" s="28">
        <v>0</v>
      </c>
      <c r="I48" s="28">
        <v>0</v>
      </c>
      <c r="J48" s="28">
        <v>0</v>
      </c>
      <c r="K48" s="28">
        <v>59</v>
      </c>
      <c r="L48" s="59">
        <v>0</v>
      </c>
      <c r="M48" s="28">
        <v>125</v>
      </c>
      <c r="N48" s="28">
        <v>33885</v>
      </c>
      <c r="O48" s="59">
        <v>17744</v>
      </c>
      <c r="P48" s="3"/>
    </row>
    <row r="49" spans="1:26" ht="27.75" customHeight="1">
      <c r="A49" s="121" t="s">
        <v>125</v>
      </c>
      <c r="B49" s="89"/>
      <c r="C49" s="89"/>
      <c r="D49" s="89"/>
      <c r="E49" s="24">
        <f t="shared" ref="E49:O49" si="15">E25+E16+E13+E10</f>
        <v>1826480</v>
      </c>
      <c r="F49" s="24">
        <f t="shared" si="15"/>
        <v>43045</v>
      </c>
      <c r="G49" s="24">
        <f t="shared" si="15"/>
        <v>764</v>
      </c>
      <c r="H49" s="24">
        <f t="shared" si="15"/>
        <v>1788</v>
      </c>
      <c r="I49" s="24">
        <f t="shared" si="15"/>
        <v>1232</v>
      </c>
      <c r="J49" s="24">
        <f t="shared" si="15"/>
        <v>986</v>
      </c>
      <c r="K49" s="24">
        <f t="shared" si="15"/>
        <v>795</v>
      </c>
      <c r="L49" s="24">
        <f t="shared" si="15"/>
        <v>4</v>
      </c>
      <c r="M49" s="24">
        <f t="shared" si="15"/>
        <v>1003</v>
      </c>
      <c r="N49" s="24">
        <f t="shared" si="15"/>
        <v>1876097</v>
      </c>
      <c r="O49" s="24">
        <f t="shared" si="15"/>
        <v>1381135</v>
      </c>
      <c r="P49" s="12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4">
    <mergeCell ref="N3:N4"/>
    <mergeCell ref="A1:O1"/>
    <mergeCell ref="E2:O2"/>
    <mergeCell ref="A3:A5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2">
    <dataValidation type="list" allowBlank="1" sqref="A1 E2:E3 E5:H5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pane ySplit="5" topLeftCell="A6" activePane="bottomLeft" state="frozen"/>
      <selection pane="bottomLeft" activeCell="B7" sqref="B7"/>
    </sheetView>
  </sheetViews>
  <sheetFormatPr defaultColWidth="12.5703125" defaultRowHeight="15" customHeight="1"/>
  <cols>
    <col min="1" max="1" width="66.42578125" customWidth="1"/>
    <col min="2" max="2" width="34.7109375" hidden="1" customWidth="1"/>
    <col min="3" max="3" width="18.140625" hidden="1" customWidth="1"/>
    <col min="4" max="4" width="21.5703125" hidden="1" customWidth="1"/>
    <col min="5" max="5" width="9.140625" customWidth="1"/>
    <col min="6" max="6" width="9.42578125" customWidth="1"/>
    <col min="7" max="7" width="8" customWidth="1"/>
    <col min="8" max="8" width="7.7109375" customWidth="1"/>
    <col min="9" max="9" width="8.28515625" customWidth="1"/>
    <col min="10" max="10" width="9.5703125" customWidth="1"/>
    <col min="11" max="11" width="8.140625" customWidth="1"/>
    <col min="12" max="12" width="7.28515625" customWidth="1"/>
    <col min="13" max="13" width="8.7109375" customWidth="1"/>
    <col min="14" max="14" width="9.140625" customWidth="1"/>
    <col min="15" max="15" width="8.5703125" customWidth="1"/>
    <col min="16" max="16" width="9.140625" customWidth="1"/>
    <col min="17" max="26" width="8.7109375" customWidth="1"/>
  </cols>
  <sheetData>
    <row r="1" spans="1:26" ht="20.25" customHeight="1">
      <c r="A1" s="405" t="s">
        <v>126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2"/>
    </row>
    <row r="2" spans="1:26" ht="14.25" customHeight="1">
      <c r="A2" s="391" t="s">
        <v>2</v>
      </c>
      <c r="B2" s="91"/>
      <c r="C2" s="92"/>
      <c r="D2" s="93"/>
      <c r="E2" s="406" t="s">
        <v>127</v>
      </c>
      <c r="F2" s="397"/>
      <c r="G2" s="397"/>
      <c r="H2" s="397"/>
      <c r="I2" s="397"/>
      <c r="J2" s="397"/>
      <c r="K2" s="397"/>
      <c r="L2" s="397"/>
      <c r="M2" s="397"/>
      <c r="N2" s="397"/>
      <c r="O2" s="398"/>
      <c r="P2" s="2"/>
    </row>
    <row r="3" spans="1:26" ht="12.75" customHeight="1">
      <c r="A3" s="392"/>
      <c r="B3" s="92"/>
      <c r="C3" s="92"/>
      <c r="D3" s="93"/>
      <c r="E3" s="395" t="s">
        <v>128</v>
      </c>
      <c r="F3" s="395" t="s">
        <v>101</v>
      </c>
      <c r="G3" s="395" t="s">
        <v>129</v>
      </c>
      <c r="H3" s="395" t="s">
        <v>103</v>
      </c>
      <c r="I3" s="395" t="s">
        <v>104</v>
      </c>
      <c r="J3" s="395" t="s">
        <v>105</v>
      </c>
      <c r="K3" s="404" t="s">
        <v>106</v>
      </c>
      <c r="L3" s="404" t="s">
        <v>107</v>
      </c>
      <c r="M3" s="404" t="s">
        <v>108</v>
      </c>
      <c r="N3" s="404" t="s">
        <v>109</v>
      </c>
      <c r="O3" s="404" t="s">
        <v>110</v>
      </c>
      <c r="P3" s="2"/>
    </row>
    <row r="4" spans="1:26" ht="99.75" customHeight="1">
      <c r="A4" s="392"/>
      <c r="B4" s="92"/>
      <c r="C4" s="92"/>
      <c r="D4" s="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2"/>
    </row>
    <row r="5" spans="1:26" ht="21.75" customHeight="1">
      <c r="A5" s="393"/>
      <c r="B5" s="94"/>
      <c r="C5" s="94"/>
      <c r="D5" s="94"/>
      <c r="E5" s="94" t="s">
        <v>111</v>
      </c>
      <c r="F5" s="94" t="s">
        <v>112</v>
      </c>
      <c r="G5" s="94" t="s">
        <v>112</v>
      </c>
      <c r="H5" s="94" t="s">
        <v>112</v>
      </c>
      <c r="I5" s="94" t="s">
        <v>112</v>
      </c>
      <c r="J5" s="94" t="s">
        <v>112</v>
      </c>
      <c r="K5" s="94" t="s">
        <v>113</v>
      </c>
      <c r="L5" s="94" t="s">
        <v>112</v>
      </c>
      <c r="M5" s="94" t="s">
        <v>112</v>
      </c>
      <c r="N5" s="94" t="s">
        <v>112</v>
      </c>
      <c r="O5" s="94" t="s">
        <v>111</v>
      </c>
      <c r="P5" s="2"/>
    </row>
    <row r="6" spans="1:26" ht="14.25" customHeight="1">
      <c r="A6" s="97" t="s">
        <v>130</v>
      </c>
      <c r="B6" s="97" t="s">
        <v>15</v>
      </c>
      <c r="C6" s="97" t="s">
        <v>16</v>
      </c>
      <c r="D6" s="97" t="s">
        <v>17</v>
      </c>
      <c r="E6" s="97">
        <v>20</v>
      </c>
      <c r="F6" s="97">
        <v>21</v>
      </c>
      <c r="G6" s="97">
        <v>22</v>
      </c>
      <c r="H6" s="97">
        <v>23</v>
      </c>
      <c r="I6" s="97">
        <v>24</v>
      </c>
      <c r="J6" s="97">
        <v>25</v>
      </c>
      <c r="K6" s="97">
        <v>26</v>
      </c>
      <c r="L6" s="97">
        <v>27</v>
      </c>
      <c r="M6" s="99">
        <v>28</v>
      </c>
      <c r="N6" s="97">
        <v>29</v>
      </c>
      <c r="O6" s="97">
        <v>30</v>
      </c>
      <c r="P6" s="124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2.75" customHeight="1">
      <c r="A7" s="95" t="s">
        <v>115</v>
      </c>
      <c r="B7" s="95"/>
      <c r="C7" s="95"/>
      <c r="D7" s="95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95" t="s">
        <v>116</v>
      </c>
      <c r="B8" s="95"/>
      <c r="C8" s="95"/>
      <c r="D8" s="95"/>
      <c r="E8" s="95"/>
      <c r="F8" s="3"/>
      <c r="G8" s="95"/>
      <c r="H8" s="95"/>
      <c r="I8" s="95"/>
      <c r="J8" s="95"/>
      <c r="K8" s="95"/>
      <c r="L8" s="95"/>
      <c r="M8" s="95"/>
      <c r="N8" s="95"/>
      <c r="O8" s="95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95" t="s">
        <v>117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15" t="s">
        <v>18</v>
      </c>
      <c r="B10" s="16"/>
      <c r="C10" s="16"/>
      <c r="D10" s="17"/>
      <c r="E10" s="18">
        <f t="shared" ref="E10:O10" si="0">E11+E12</f>
        <v>36397</v>
      </c>
      <c r="F10" s="18">
        <f t="shared" si="0"/>
        <v>672</v>
      </c>
      <c r="G10" s="18">
        <f t="shared" si="0"/>
        <v>0</v>
      </c>
      <c r="H10" s="18">
        <f t="shared" si="0"/>
        <v>18552</v>
      </c>
      <c r="I10" s="18">
        <f t="shared" si="0"/>
        <v>38</v>
      </c>
      <c r="J10" s="18">
        <f t="shared" si="0"/>
        <v>3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55662</v>
      </c>
      <c r="O10" s="18">
        <f t="shared" si="0"/>
        <v>9850</v>
      </c>
      <c r="P10" s="2"/>
    </row>
    <row r="11" spans="1:26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23478</v>
      </c>
      <c r="F11" s="22">
        <v>0</v>
      </c>
      <c r="G11" s="22">
        <v>0</v>
      </c>
      <c r="H11" s="22">
        <v>18552</v>
      </c>
      <c r="I11" s="22">
        <v>32</v>
      </c>
      <c r="J11" s="22">
        <v>0</v>
      </c>
      <c r="K11" s="22">
        <v>0</v>
      </c>
      <c r="L11" s="22">
        <v>0</v>
      </c>
      <c r="M11" s="22">
        <v>0</v>
      </c>
      <c r="N11" s="22">
        <v>42062</v>
      </c>
      <c r="O11" s="22">
        <v>1449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5.7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12919</v>
      </c>
      <c r="F12" s="22">
        <v>672</v>
      </c>
      <c r="G12" s="22">
        <v>0</v>
      </c>
      <c r="H12" s="22">
        <v>0</v>
      </c>
      <c r="I12" s="22">
        <v>6</v>
      </c>
      <c r="J12" s="22">
        <v>3</v>
      </c>
      <c r="K12" s="22">
        <v>0</v>
      </c>
      <c r="L12" s="22">
        <v>0</v>
      </c>
      <c r="M12" s="22">
        <v>0</v>
      </c>
      <c r="N12" s="22">
        <v>13600</v>
      </c>
      <c r="O12" s="22">
        <v>8401</v>
      </c>
      <c r="P12" s="2"/>
    </row>
    <row r="13" spans="1:26" ht="14.25" customHeight="1">
      <c r="A13" s="23" t="s">
        <v>25</v>
      </c>
      <c r="B13" s="16"/>
      <c r="C13" s="16"/>
      <c r="D13" s="17"/>
      <c r="E13" s="24">
        <f t="shared" ref="E13:O13" si="1">SUM(E14:E15)</f>
        <v>295361</v>
      </c>
      <c r="F13" s="24">
        <f t="shared" si="1"/>
        <v>55226</v>
      </c>
      <c r="G13" s="24">
        <f t="shared" si="1"/>
        <v>1892</v>
      </c>
      <c r="H13" s="24">
        <f t="shared" si="1"/>
        <v>0</v>
      </c>
      <c r="I13" s="24">
        <f t="shared" si="1"/>
        <v>2264</v>
      </c>
      <c r="J13" s="24">
        <f t="shared" si="1"/>
        <v>1075</v>
      </c>
      <c r="K13" s="24">
        <f t="shared" si="1"/>
        <v>0</v>
      </c>
      <c r="L13" s="24">
        <f t="shared" si="1"/>
        <v>0</v>
      </c>
      <c r="M13" s="24">
        <f t="shared" si="1"/>
        <v>192</v>
      </c>
      <c r="N13" s="24">
        <f t="shared" si="1"/>
        <v>356010</v>
      </c>
      <c r="O13" s="24">
        <f t="shared" si="1"/>
        <v>178702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144880</v>
      </c>
      <c r="F14" s="26">
        <v>40638</v>
      </c>
      <c r="G14" s="26">
        <v>1892</v>
      </c>
      <c r="H14" s="26">
        <v>0</v>
      </c>
      <c r="I14" s="26">
        <v>2249</v>
      </c>
      <c r="J14" s="26">
        <v>1074</v>
      </c>
      <c r="K14" s="26">
        <v>0</v>
      </c>
      <c r="L14" s="26">
        <v>0</v>
      </c>
      <c r="M14" s="26">
        <v>172</v>
      </c>
      <c r="N14" s="26">
        <v>190905</v>
      </c>
      <c r="O14" s="26">
        <v>79743</v>
      </c>
      <c r="P14" s="2"/>
    </row>
    <row r="15" spans="1:26" ht="14.2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125">
        <v>150481</v>
      </c>
      <c r="F15" s="125">
        <v>14588</v>
      </c>
      <c r="G15" s="125">
        <v>0</v>
      </c>
      <c r="H15" s="125">
        <v>0</v>
      </c>
      <c r="I15" s="125">
        <v>15</v>
      </c>
      <c r="J15" s="125">
        <v>1</v>
      </c>
      <c r="K15" s="125">
        <v>0</v>
      </c>
      <c r="L15" s="125">
        <v>0</v>
      </c>
      <c r="M15" s="125">
        <v>20</v>
      </c>
      <c r="N15" s="126">
        <v>165105</v>
      </c>
      <c r="O15" s="125">
        <v>98959</v>
      </c>
      <c r="P15" s="2"/>
    </row>
    <row r="16" spans="1:26" ht="14.25" customHeight="1">
      <c r="A16" s="23" t="s">
        <v>131</v>
      </c>
      <c r="B16" s="16"/>
      <c r="C16" s="16"/>
      <c r="D16" s="30"/>
      <c r="E16" s="24">
        <f t="shared" ref="E16:O16" si="2">E17+E18+E21+E22</f>
        <v>2000912</v>
      </c>
      <c r="F16" s="24">
        <f t="shared" si="2"/>
        <v>49317</v>
      </c>
      <c r="G16" s="24">
        <f t="shared" si="2"/>
        <v>592</v>
      </c>
      <c r="H16" s="24">
        <f t="shared" si="2"/>
        <v>7</v>
      </c>
      <c r="I16" s="24">
        <f t="shared" si="2"/>
        <v>50</v>
      </c>
      <c r="J16" s="24">
        <f t="shared" si="2"/>
        <v>60</v>
      </c>
      <c r="K16" s="24">
        <f t="shared" si="2"/>
        <v>216</v>
      </c>
      <c r="L16" s="24">
        <f t="shared" si="2"/>
        <v>0</v>
      </c>
      <c r="M16" s="24">
        <f t="shared" si="2"/>
        <v>10480</v>
      </c>
      <c r="N16" s="24">
        <f t="shared" si="2"/>
        <v>2061633</v>
      </c>
      <c r="O16" s="24">
        <f t="shared" si="2"/>
        <v>1272161</v>
      </c>
      <c r="P16" s="2"/>
    </row>
    <row r="17" spans="1:16" ht="14.2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127">
        <v>255746</v>
      </c>
      <c r="F17" s="127">
        <v>27906</v>
      </c>
      <c r="G17" s="127">
        <v>308</v>
      </c>
      <c r="H17" s="128">
        <v>7</v>
      </c>
      <c r="I17" s="128">
        <v>0</v>
      </c>
      <c r="J17" s="127">
        <v>0</v>
      </c>
      <c r="K17" s="127">
        <v>0</v>
      </c>
      <c r="L17" s="128">
        <v>0</v>
      </c>
      <c r="M17" s="128">
        <v>10215</v>
      </c>
      <c r="N17" s="127">
        <v>294182</v>
      </c>
      <c r="O17" s="127">
        <v>83446</v>
      </c>
    </row>
    <row r="18" spans="1:16" ht="31.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O18" si="3">E19+E20+E33+E39+E45+E48</f>
        <v>63370</v>
      </c>
      <c r="F18" s="47">
        <f t="shared" si="3"/>
        <v>5158</v>
      </c>
      <c r="G18" s="47">
        <f t="shared" si="3"/>
        <v>7</v>
      </c>
      <c r="H18" s="47">
        <f t="shared" si="3"/>
        <v>0</v>
      </c>
      <c r="I18" s="47">
        <f t="shared" si="3"/>
        <v>0</v>
      </c>
      <c r="J18" s="47">
        <f t="shared" si="3"/>
        <v>0</v>
      </c>
      <c r="K18" s="47">
        <f t="shared" si="3"/>
        <v>0</v>
      </c>
      <c r="L18" s="47">
        <f t="shared" si="3"/>
        <v>0</v>
      </c>
      <c r="M18" s="47">
        <f t="shared" si="3"/>
        <v>1</v>
      </c>
      <c r="N18" s="47">
        <f t="shared" si="3"/>
        <v>68535</v>
      </c>
      <c r="O18" s="47">
        <f t="shared" si="3"/>
        <v>54762</v>
      </c>
      <c r="P18" s="2"/>
    </row>
    <row r="19" spans="1:16" ht="14.25" customHeight="1">
      <c r="A19" s="42" t="s">
        <v>39</v>
      </c>
      <c r="B19" s="43"/>
      <c r="C19" s="43"/>
      <c r="D19" s="44"/>
      <c r="E19" s="28">
        <v>2712</v>
      </c>
      <c r="F19" s="28">
        <v>2171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4883</v>
      </c>
      <c r="O19" s="28">
        <v>4883</v>
      </c>
      <c r="P19" s="2"/>
    </row>
    <row r="20" spans="1:16" ht="15.75" customHeight="1">
      <c r="A20" s="42" t="s">
        <v>40</v>
      </c>
      <c r="B20" s="43"/>
      <c r="C20" s="43"/>
      <c r="D20" s="44"/>
      <c r="E20" s="45">
        <v>350</v>
      </c>
      <c r="F20" s="45">
        <v>70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420</v>
      </c>
      <c r="O20" s="45">
        <v>82</v>
      </c>
      <c r="P20" s="2"/>
    </row>
    <row r="21" spans="1:16" ht="18.7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O21" si="4">E40</f>
        <v>848</v>
      </c>
      <c r="F21" s="47">
        <f t="shared" si="4"/>
        <v>178</v>
      </c>
      <c r="G21" s="47">
        <f t="shared" si="4"/>
        <v>0</v>
      </c>
      <c r="H21" s="47">
        <f t="shared" si="4"/>
        <v>0</v>
      </c>
      <c r="I21" s="47">
        <f t="shared" si="4"/>
        <v>0</v>
      </c>
      <c r="J21" s="47">
        <f t="shared" si="4"/>
        <v>0</v>
      </c>
      <c r="K21" s="47">
        <f t="shared" si="4"/>
        <v>0</v>
      </c>
      <c r="L21" s="129">
        <f t="shared" si="4"/>
        <v>0</v>
      </c>
      <c r="M21" s="47">
        <f t="shared" si="4"/>
        <v>0</v>
      </c>
      <c r="N21" s="47">
        <f t="shared" si="4"/>
        <v>1026</v>
      </c>
      <c r="O21" s="129">
        <f t="shared" si="4"/>
        <v>540</v>
      </c>
      <c r="P21" s="2"/>
    </row>
    <row r="22" spans="1:16" ht="14.2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O22" si="5">E23+E24</f>
        <v>1680948</v>
      </c>
      <c r="F22" s="47">
        <f t="shared" si="5"/>
        <v>16075</v>
      </c>
      <c r="G22" s="47">
        <f t="shared" si="5"/>
        <v>277</v>
      </c>
      <c r="H22" s="47">
        <f t="shared" si="5"/>
        <v>0</v>
      </c>
      <c r="I22" s="47">
        <f t="shared" si="5"/>
        <v>50</v>
      </c>
      <c r="J22" s="47">
        <f t="shared" si="5"/>
        <v>60</v>
      </c>
      <c r="K22" s="47">
        <f t="shared" si="5"/>
        <v>216</v>
      </c>
      <c r="L22" s="47">
        <f t="shared" si="5"/>
        <v>0</v>
      </c>
      <c r="M22" s="47">
        <f t="shared" si="5"/>
        <v>264</v>
      </c>
      <c r="N22" s="47">
        <f t="shared" si="5"/>
        <v>1697890</v>
      </c>
      <c r="O22" s="47">
        <f t="shared" si="5"/>
        <v>1133413</v>
      </c>
      <c r="P22" s="2"/>
    </row>
    <row r="23" spans="1:16" ht="14.25" customHeight="1">
      <c r="A23" s="20" t="s">
        <v>47</v>
      </c>
      <c r="B23" s="2"/>
      <c r="C23" s="2"/>
      <c r="D23" s="49"/>
      <c r="E23" s="28">
        <v>1179814</v>
      </c>
      <c r="F23" s="28">
        <v>12125</v>
      </c>
      <c r="G23" s="28">
        <v>277</v>
      </c>
      <c r="H23" s="28">
        <v>0</v>
      </c>
      <c r="I23" s="28">
        <v>39</v>
      </c>
      <c r="J23" s="28">
        <v>59</v>
      </c>
      <c r="K23" s="28">
        <v>116</v>
      </c>
      <c r="L23" s="28">
        <v>0</v>
      </c>
      <c r="M23" s="28">
        <v>3</v>
      </c>
      <c r="N23" s="28">
        <v>1192433</v>
      </c>
      <c r="O23" s="28">
        <v>793124</v>
      </c>
      <c r="P23" s="2"/>
    </row>
    <row r="24" spans="1:16" ht="13.5" customHeight="1">
      <c r="A24" s="20" t="s">
        <v>48</v>
      </c>
      <c r="B24" s="2"/>
      <c r="C24" s="2"/>
      <c r="D24" s="49"/>
      <c r="E24" s="26">
        <v>501134</v>
      </c>
      <c r="F24" s="26">
        <v>3950</v>
      </c>
      <c r="G24" s="26">
        <v>0</v>
      </c>
      <c r="H24" s="26">
        <v>0</v>
      </c>
      <c r="I24" s="26">
        <v>11</v>
      </c>
      <c r="J24" s="26">
        <v>1</v>
      </c>
      <c r="K24" s="26">
        <v>100</v>
      </c>
      <c r="L24" s="26">
        <v>0</v>
      </c>
      <c r="M24" s="26">
        <v>261</v>
      </c>
      <c r="N24" s="26">
        <v>505457</v>
      </c>
      <c r="O24" s="26">
        <v>340289</v>
      </c>
      <c r="P24" s="3"/>
    </row>
    <row r="25" spans="1:16" ht="12.75" customHeight="1">
      <c r="A25" s="23" t="s">
        <v>132</v>
      </c>
      <c r="B25" s="16"/>
      <c r="C25" s="16"/>
      <c r="D25" s="51"/>
      <c r="E25" s="24">
        <f t="shared" ref="E25:O25" si="6">SUM(E26,E27,E30,E31 +E37)</f>
        <v>142431</v>
      </c>
      <c r="F25" s="24">
        <f t="shared" si="6"/>
        <v>4026</v>
      </c>
      <c r="G25" s="24">
        <f t="shared" si="6"/>
        <v>0</v>
      </c>
      <c r="H25" s="24">
        <f t="shared" si="6"/>
        <v>0</v>
      </c>
      <c r="I25" s="24">
        <f t="shared" si="6"/>
        <v>46822</v>
      </c>
      <c r="J25" s="24">
        <f t="shared" si="6"/>
        <v>510</v>
      </c>
      <c r="K25" s="24">
        <f t="shared" si="6"/>
        <v>0</v>
      </c>
      <c r="L25" s="24">
        <f t="shared" si="6"/>
        <v>0</v>
      </c>
      <c r="M25" s="24">
        <f t="shared" si="6"/>
        <v>0</v>
      </c>
      <c r="N25" s="24">
        <f t="shared" si="6"/>
        <v>193789</v>
      </c>
      <c r="O25" s="24">
        <f t="shared" si="6"/>
        <v>26733</v>
      </c>
      <c r="P25" s="3"/>
    </row>
    <row r="26" spans="1:16" ht="12.75" customHeight="1">
      <c r="A26" s="52" t="s">
        <v>119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27013</v>
      </c>
      <c r="F26" s="28">
        <v>4024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31037</v>
      </c>
      <c r="O26" s="28">
        <v>3180</v>
      </c>
      <c r="P26" s="3"/>
    </row>
    <row r="27" spans="1:16" ht="13.5" customHeight="1">
      <c r="A27" s="53" t="s">
        <v>53</v>
      </c>
      <c r="B27" s="54"/>
      <c r="C27" s="54"/>
      <c r="D27" s="55"/>
      <c r="E27" s="56">
        <f t="shared" ref="E27:O27" si="7">SUM(E28,E29)</f>
        <v>30493</v>
      </c>
      <c r="F27" s="56">
        <f t="shared" si="7"/>
        <v>0</v>
      </c>
      <c r="G27" s="56">
        <f t="shared" si="7"/>
        <v>0</v>
      </c>
      <c r="H27" s="56">
        <f t="shared" si="7"/>
        <v>0</v>
      </c>
      <c r="I27" s="56">
        <f t="shared" si="7"/>
        <v>0</v>
      </c>
      <c r="J27" s="56">
        <f t="shared" si="7"/>
        <v>0</v>
      </c>
      <c r="K27" s="56">
        <f t="shared" si="7"/>
        <v>0</v>
      </c>
      <c r="L27" s="56">
        <f t="shared" si="7"/>
        <v>0</v>
      </c>
      <c r="M27" s="56">
        <f t="shared" si="7"/>
        <v>0</v>
      </c>
      <c r="N27" s="56">
        <f t="shared" si="7"/>
        <v>30493</v>
      </c>
      <c r="O27" s="56">
        <f t="shared" si="7"/>
        <v>0</v>
      </c>
      <c r="P27" s="3"/>
    </row>
    <row r="28" spans="1:16" ht="12.7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09">
        <v>0</v>
      </c>
      <c r="M28" s="28">
        <v>0</v>
      </c>
      <c r="N28" s="28">
        <v>0</v>
      </c>
      <c r="O28" s="109">
        <v>0</v>
      </c>
      <c r="P28" s="3"/>
    </row>
    <row r="29" spans="1:16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30493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59">
        <v>0</v>
      </c>
      <c r="M29" s="28">
        <v>0</v>
      </c>
      <c r="N29" s="28">
        <v>30493</v>
      </c>
      <c r="O29" s="59">
        <v>0</v>
      </c>
      <c r="P29" s="3"/>
    </row>
    <row r="30" spans="1:16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2</v>
      </c>
      <c r="G30" s="28">
        <v>0</v>
      </c>
      <c r="H30" s="28">
        <v>0</v>
      </c>
      <c r="I30" s="28">
        <v>46822</v>
      </c>
      <c r="J30" s="28">
        <v>0</v>
      </c>
      <c r="K30" s="28">
        <v>0</v>
      </c>
      <c r="L30" s="60">
        <v>0</v>
      </c>
      <c r="M30" s="28">
        <v>0</v>
      </c>
      <c r="N30" s="28">
        <v>46824</v>
      </c>
      <c r="O30" s="60">
        <v>0</v>
      </c>
      <c r="P30" s="3"/>
    </row>
    <row r="31" spans="1:16" ht="12.75" customHeight="1">
      <c r="A31" s="53" t="s">
        <v>63</v>
      </c>
      <c r="B31" s="54"/>
      <c r="C31" s="54"/>
      <c r="D31" s="62"/>
      <c r="E31" s="56">
        <f t="shared" ref="E31:O31" si="8">E34</f>
        <v>84925</v>
      </c>
      <c r="F31" s="56">
        <f t="shared" si="8"/>
        <v>0</v>
      </c>
      <c r="G31" s="56">
        <f t="shared" si="8"/>
        <v>0</v>
      </c>
      <c r="H31" s="56">
        <f t="shared" si="8"/>
        <v>0</v>
      </c>
      <c r="I31" s="56">
        <f t="shared" si="8"/>
        <v>0</v>
      </c>
      <c r="J31" s="56">
        <f t="shared" si="8"/>
        <v>510</v>
      </c>
      <c r="K31" s="56">
        <f t="shared" si="8"/>
        <v>0</v>
      </c>
      <c r="L31" s="56">
        <f t="shared" si="8"/>
        <v>0</v>
      </c>
      <c r="M31" s="56">
        <f t="shared" si="8"/>
        <v>0</v>
      </c>
      <c r="N31" s="56">
        <f t="shared" si="8"/>
        <v>85435</v>
      </c>
      <c r="O31" s="56">
        <f t="shared" si="8"/>
        <v>23553</v>
      </c>
      <c r="P31" s="3"/>
    </row>
    <row r="32" spans="1:16" ht="24.75" customHeight="1">
      <c r="A32" s="64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34583</v>
      </c>
      <c r="F32" s="131">
        <v>5419</v>
      </c>
      <c r="G32" s="131">
        <v>0</v>
      </c>
      <c r="H32" s="131">
        <v>7</v>
      </c>
      <c r="I32" s="131">
        <v>0</v>
      </c>
      <c r="J32" s="131">
        <v>0</v>
      </c>
      <c r="K32" s="131">
        <v>0</v>
      </c>
      <c r="L32" s="132">
        <v>0</v>
      </c>
      <c r="M32" s="131">
        <v>0</v>
      </c>
      <c r="N32" s="131">
        <v>40009</v>
      </c>
      <c r="O32" s="132">
        <v>3513</v>
      </c>
      <c r="P32" s="3"/>
    </row>
    <row r="33" spans="1:16" ht="39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33">
        <v>174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5">
        <v>0</v>
      </c>
      <c r="M33" s="134">
        <v>0</v>
      </c>
      <c r="N33" s="134">
        <v>174</v>
      </c>
      <c r="O33" s="135">
        <v>134</v>
      </c>
      <c r="P33" s="3"/>
    </row>
    <row r="34" spans="1:16" ht="12.7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57">
        <v>84925</v>
      </c>
      <c r="F34" s="57">
        <v>0</v>
      </c>
      <c r="G34" s="57">
        <v>0</v>
      </c>
      <c r="H34" s="57">
        <v>0</v>
      </c>
      <c r="I34" s="57">
        <v>0</v>
      </c>
      <c r="J34" s="57">
        <v>510</v>
      </c>
      <c r="K34" s="57">
        <v>0</v>
      </c>
      <c r="L34" s="58">
        <v>0</v>
      </c>
      <c r="M34" s="57">
        <v>0</v>
      </c>
      <c r="N34" s="57">
        <v>85435</v>
      </c>
      <c r="O34" s="58">
        <v>23553</v>
      </c>
      <c r="P34" s="3"/>
    </row>
    <row r="35" spans="1:16" ht="12.75" customHeight="1">
      <c r="A35" s="116" t="s">
        <v>73</v>
      </c>
      <c r="B35" s="2"/>
      <c r="C35" s="2"/>
      <c r="D35" s="3"/>
      <c r="E35" s="76">
        <f t="shared" ref="E35:O35" si="9">SUM(E32:E34)</f>
        <v>119682</v>
      </c>
      <c r="F35" s="76">
        <f t="shared" si="9"/>
        <v>5419</v>
      </c>
      <c r="G35" s="76">
        <f t="shared" si="9"/>
        <v>0</v>
      </c>
      <c r="H35" s="76">
        <f t="shared" si="9"/>
        <v>7</v>
      </c>
      <c r="I35" s="76">
        <f t="shared" si="9"/>
        <v>0</v>
      </c>
      <c r="J35" s="76">
        <f t="shared" si="9"/>
        <v>510</v>
      </c>
      <c r="K35" s="76">
        <f t="shared" si="9"/>
        <v>0</v>
      </c>
      <c r="L35" s="76">
        <f t="shared" si="9"/>
        <v>0</v>
      </c>
      <c r="M35" s="76">
        <f t="shared" si="9"/>
        <v>0</v>
      </c>
      <c r="N35" s="76">
        <f t="shared" si="9"/>
        <v>125618</v>
      </c>
      <c r="O35" s="76">
        <f t="shared" si="9"/>
        <v>27200</v>
      </c>
      <c r="P35" s="3"/>
    </row>
    <row r="36" spans="1:16" ht="12.75" customHeight="1">
      <c r="A36" s="117" t="s">
        <v>74</v>
      </c>
      <c r="B36" s="54"/>
      <c r="C36" s="54"/>
      <c r="D36" s="62"/>
      <c r="E36" s="78">
        <f t="shared" ref="E36:O36" si="10">E38+E39+E40</f>
        <v>92146</v>
      </c>
      <c r="F36" s="78">
        <f t="shared" si="10"/>
        <v>3203</v>
      </c>
      <c r="G36" s="78">
        <f t="shared" si="10"/>
        <v>0</v>
      </c>
      <c r="H36" s="78">
        <f t="shared" si="10"/>
        <v>0</v>
      </c>
      <c r="I36" s="78">
        <f t="shared" si="10"/>
        <v>0</v>
      </c>
      <c r="J36" s="78">
        <f t="shared" si="10"/>
        <v>0</v>
      </c>
      <c r="K36" s="78">
        <f t="shared" si="10"/>
        <v>0</v>
      </c>
      <c r="L36" s="78">
        <f t="shared" si="10"/>
        <v>0</v>
      </c>
      <c r="M36" s="78">
        <f t="shared" si="10"/>
        <v>1</v>
      </c>
      <c r="N36" s="78">
        <f t="shared" si="10"/>
        <v>95349</v>
      </c>
      <c r="O36" s="78">
        <f t="shared" si="10"/>
        <v>68022</v>
      </c>
      <c r="P36" s="3"/>
    </row>
    <row r="37" spans="1:16" ht="12.75" customHeight="1">
      <c r="A37" s="118" t="s">
        <v>75</v>
      </c>
      <c r="B37" s="54"/>
      <c r="C37" s="54"/>
      <c r="D37" s="62"/>
      <c r="E37" s="80">
        <f t="shared" ref="E37:O37" si="11">E41</f>
        <v>0</v>
      </c>
      <c r="F37" s="80">
        <f t="shared" si="11"/>
        <v>0</v>
      </c>
      <c r="G37" s="80">
        <f t="shared" si="11"/>
        <v>0</v>
      </c>
      <c r="H37" s="80">
        <f t="shared" si="11"/>
        <v>0</v>
      </c>
      <c r="I37" s="80">
        <f t="shared" si="11"/>
        <v>0</v>
      </c>
      <c r="J37" s="80">
        <f t="shared" si="11"/>
        <v>0</v>
      </c>
      <c r="K37" s="80">
        <f t="shared" si="11"/>
        <v>0</v>
      </c>
      <c r="L37" s="80">
        <f t="shared" si="11"/>
        <v>0</v>
      </c>
      <c r="M37" s="80">
        <f t="shared" si="11"/>
        <v>0</v>
      </c>
      <c r="N37" s="80">
        <f t="shared" si="11"/>
        <v>0</v>
      </c>
      <c r="O37" s="80">
        <f t="shared" si="11"/>
        <v>0</v>
      </c>
      <c r="P37" s="3"/>
    </row>
    <row r="38" spans="1:16" ht="12.7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38582</v>
      </c>
      <c r="F38" s="28">
        <v>2761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59">
        <v>0</v>
      </c>
      <c r="M38" s="28">
        <v>0</v>
      </c>
      <c r="N38" s="28">
        <v>41343</v>
      </c>
      <c r="O38" s="59">
        <v>23991</v>
      </c>
      <c r="P38" s="3"/>
    </row>
    <row r="39" spans="1:16" ht="12.75" customHeight="1">
      <c r="A39" s="119" t="s">
        <v>121</v>
      </c>
      <c r="B39" s="2"/>
      <c r="C39" s="2"/>
      <c r="D39" s="3"/>
      <c r="E39" s="28">
        <v>52716</v>
      </c>
      <c r="F39" s="28">
        <v>264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59">
        <v>0</v>
      </c>
      <c r="M39" s="28">
        <v>1</v>
      </c>
      <c r="N39" s="28">
        <v>52980</v>
      </c>
      <c r="O39" s="59">
        <v>43491</v>
      </c>
      <c r="P39" s="3"/>
    </row>
    <row r="40" spans="1:16" ht="12.75" customHeight="1">
      <c r="A40" s="119" t="s">
        <v>122</v>
      </c>
      <c r="B40" s="2"/>
      <c r="C40" s="2"/>
      <c r="D40" s="3"/>
      <c r="E40" s="28">
        <v>848</v>
      </c>
      <c r="F40" s="28">
        <v>178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59">
        <v>0</v>
      </c>
      <c r="M40" s="28">
        <v>0</v>
      </c>
      <c r="N40" s="28">
        <v>1026</v>
      </c>
      <c r="O40" s="59">
        <v>540</v>
      </c>
      <c r="P40" s="3"/>
    </row>
    <row r="41" spans="1:16" ht="12.75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59">
        <v>0</v>
      </c>
      <c r="M41" s="28">
        <v>0</v>
      </c>
      <c r="N41" s="28">
        <v>0</v>
      </c>
      <c r="O41" s="59">
        <v>0</v>
      </c>
      <c r="P41" s="3"/>
    </row>
    <row r="42" spans="1:16" ht="24.75" customHeight="1">
      <c r="A42" s="82" t="s">
        <v>82</v>
      </c>
      <c r="B42" s="83"/>
      <c r="C42" s="83"/>
      <c r="D42" s="84"/>
      <c r="E42" s="85">
        <f t="shared" ref="E42:O42" si="12">E36+E37</f>
        <v>92146</v>
      </c>
      <c r="F42" s="85">
        <f t="shared" si="12"/>
        <v>3203</v>
      </c>
      <c r="G42" s="85">
        <f t="shared" si="12"/>
        <v>0</v>
      </c>
      <c r="H42" s="85">
        <f t="shared" si="12"/>
        <v>0</v>
      </c>
      <c r="I42" s="85">
        <f t="shared" si="12"/>
        <v>0</v>
      </c>
      <c r="J42" s="85">
        <f t="shared" si="12"/>
        <v>0</v>
      </c>
      <c r="K42" s="85">
        <f t="shared" si="12"/>
        <v>0</v>
      </c>
      <c r="L42" s="85">
        <f t="shared" si="12"/>
        <v>0</v>
      </c>
      <c r="M42" s="85">
        <f t="shared" si="12"/>
        <v>1</v>
      </c>
      <c r="N42" s="85">
        <f t="shared" si="12"/>
        <v>95349</v>
      </c>
      <c r="O42" s="85">
        <f t="shared" si="12"/>
        <v>68022</v>
      </c>
      <c r="P42" s="3"/>
    </row>
    <row r="43" spans="1:16" ht="12.75" customHeight="1">
      <c r="A43" s="53" t="s">
        <v>133</v>
      </c>
      <c r="B43" s="54"/>
      <c r="C43" s="54"/>
      <c r="D43" s="62"/>
      <c r="E43" s="86">
        <f t="shared" ref="E43:O43" si="13">SUM(E44:E45)</f>
        <v>14769</v>
      </c>
      <c r="F43" s="86">
        <f t="shared" si="13"/>
        <v>2679</v>
      </c>
      <c r="G43" s="86">
        <f t="shared" si="13"/>
        <v>0</v>
      </c>
      <c r="H43" s="86">
        <f t="shared" si="13"/>
        <v>0</v>
      </c>
      <c r="I43" s="86">
        <f t="shared" si="13"/>
        <v>0</v>
      </c>
      <c r="J43" s="86">
        <f t="shared" si="13"/>
        <v>0</v>
      </c>
      <c r="K43" s="86">
        <f t="shared" si="13"/>
        <v>0</v>
      </c>
      <c r="L43" s="86">
        <f t="shared" si="13"/>
        <v>0</v>
      </c>
      <c r="M43" s="86">
        <f t="shared" si="13"/>
        <v>0</v>
      </c>
      <c r="N43" s="86">
        <f t="shared" si="13"/>
        <v>17448</v>
      </c>
      <c r="O43" s="86">
        <f t="shared" si="13"/>
        <v>10481</v>
      </c>
      <c r="P43" s="3"/>
    </row>
    <row r="44" spans="1:16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8077</v>
      </c>
      <c r="F44" s="28">
        <v>32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59">
        <v>0</v>
      </c>
      <c r="M44" s="28">
        <v>0</v>
      </c>
      <c r="N44" s="28">
        <v>8109</v>
      </c>
      <c r="O44" s="59">
        <v>4924</v>
      </c>
      <c r="P44" s="3"/>
    </row>
    <row r="45" spans="1:16" ht="27.75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6692</v>
      </c>
      <c r="F45" s="28">
        <v>2647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59">
        <v>0</v>
      </c>
      <c r="M45" s="28">
        <v>0</v>
      </c>
      <c r="N45" s="28">
        <v>9339</v>
      </c>
      <c r="O45" s="59">
        <v>5557</v>
      </c>
      <c r="P45" s="3"/>
    </row>
    <row r="46" spans="1:16" ht="12.75" customHeight="1">
      <c r="A46" s="61" t="s">
        <v>90</v>
      </c>
      <c r="B46" s="54"/>
      <c r="C46" s="54"/>
      <c r="D46" s="62"/>
      <c r="E46" s="56">
        <f t="shared" ref="E46:O46" si="14">E47+E48</f>
        <v>2295</v>
      </c>
      <c r="F46" s="56">
        <f t="shared" si="14"/>
        <v>21</v>
      </c>
      <c r="G46" s="56">
        <f t="shared" si="14"/>
        <v>315</v>
      </c>
      <c r="H46" s="56">
        <f t="shared" si="14"/>
        <v>0</v>
      </c>
      <c r="I46" s="56">
        <f t="shared" si="14"/>
        <v>0</v>
      </c>
      <c r="J46" s="56">
        <f t="shared" si="14"/>
        <v>0</v>
      </c>
      <c r="K46" s="56">
        <f t="shared" si="14"/>
        <v>0</v>
      </c>
      <c r="L46" s="56">
        <f t="shared" si="14"/>
        <v>0</v>
      </c>
      <c r="M46" s="56">
        <f t="shared" si="14"/>
        <v>0</v>
      </c>
      <c r="N46" s="56">
        <f t="shared" si="14"/>
        <v>2631</v>
      </c>
      <c r="O46" s="56">
        <f t="shared" si="14"/>
        <v>957</v>
      </c>
      <c r="P46" s="3"/>
    </row>
    <row r="47" spans="1:16" ht="12.7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1569</v>
      </c>
      <c r="F47" s="28">
        <v>15</v>
      </c>
      <c r="G47" s="28">
        <v>308</v>
      </c>
      <c r="H47" s="28">
        <v>0</v>
      </c>
      <c r="I47" s="28">
        <v>0</v>
      </c>
      <c r="J47" s="28">
        <v>0</v>
      </c>
      <c r="K47" s="28">
        <v>0</v>
      </c>
      <c r="L47" s="59">
        <v>0</v>
      </c>
      <c r="M47" s="28">
        <v>0</v>
      </c>
      <c r="N47" s="28">
        <v>1892</v>
      </c>
      <c r="O47" s="59">
        <v>342</v>
      </c>
      <c r="P47" s="3"/>
    </row>
    <row r="48" spans="1:16" ht="29.2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726</v>
      </c>
      <c r="F48" s="28">
        <v>6</v>
      </c>
      <c r="G48" s="28">
        <v>7</v>
      </c>
      <c r="H48" s="28">
        <v>0</v>
      </c>
      <c r="I48" s="28">
        <v>0</v>
      </c>
      <c r="J48" s="28">
        <v>0</v>
      </c>
      <c r="K48" s="28">
        <v>0</v>
      </c>
      <c r="L48" s="59">
        <v>0</v>
      </c>
      <c r="M48" s="28">
        <v>0</v>
      </c>
      <c r="N48" s="28">
        <v>739</v>
      </c>
      <c r="O48" s="59">
        <v>615</v>
      </c>
      <c r="P48" s="3"/>
    </row>
    <row r="49" spans="1:26" ht="28.5" customHeight="1">
      <c r="A49" s="121" t="s">
        <v>125</v>
      </c>
      <c r="B49" s="89"/>
      <c r="C49" s="89"/>
      <c r="D49" s="89"/>
      <c r="E49" s="24">
        <f t="shared" ref="E49:O49" si="15">E25+E16+E13+E10</f>
        <v>2475101</v>
      </c>
      <c r="F49" s="24">
        <f t="shared" si="15"/>
        <v>109241</v>
      </c>
      <c r="G49" s="24">
        <f t="shared" si="15"/>
        <v>2484</v>
      </c>
      <c r="H49" s="24">
        <f t="shared" si="15"/>
        <v>18559</v>
      </c>
      <c r="I49" s="24">
        <f t="shared" si="15"/>
        <v>49174</v>
      </c>
      <c r="J49" s="24">
        <f t="shared" si="15"/>
        <v>1648</v>
      </c>
      <c r="K49" s="24">
        <f t="shared" si="15"/>
        <v>216</v>
      </c>
      <c r="L49" s="24">
        <f t="shared" si="15"/>
        <v>0</v>
      </c>
      <c r="M49" s="24">
        <f t="shared" si="15"/>
        <v>10672</v>
      </c>
      <c r="N49" s="24">
        <f t="shared" si="15"/>
        <v>2667094</v>
      </c>
      <c r="O49" s="24">
        <f t="shared" si="15"/>
        <v>1487446</v>
      </c>
      <c r="P49" s="136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pane ySplit="6" topLeftCell="A28" activePane="bottomLeft" state="frozen"/>
      <selection pane="bottomLeft" activeCell="O53" sqref="O53:P53"/>
    </sheetView>
  </sheetViews>
  <sheetFormatPr defaultColWidth="12.5703125" defaultRowHeight="15" customHeight="1"/>
  <cols>
    <col min="1" max="1" width="66.28515625" customWidth="1"/>
    <col min="2" max="2" width="27" hidden="1" customWidth="1"/>
    <col min="3" max="3" width="10.42578125" hidden="1" customWidth="1"/>
    <col min="4" max="4" width="6.85546875" hidden="1" customWidth="1"/>
    <col min="5" max="5" width="13.140625" customWidth="1"/>
    <col min="6" max="6" width="9.5703125" customWidth="1"/>
    <col min="7" max="7" width="8.28515625" customWidth="1"/>
    <col min="8" max="8" width="7.85546875" customWidth="1"/>
    <col min="9" max="9" width="8" customWidth="1"/>
    <col min="10" max="10" width="7.5703125" customWidth="1"/>
    <col min="11" max="11" width="8.85546875" customWidth="1"/>
    <col min="12" max="12" width="11.28515625" customWidth="1"/>
    <col min="13" max="13" width="10" customWidth="1"/>
    <col min="14" max="14" width="11.28515625" customWidth="1"/>
    <col min="15" max="15" width="11.140625" customWidth="1"/>
    <col min="16" max="16" width="10" customWidth="1"/>
    <col min="17" max="17" width="7" customWidth="1"/>
    <col min="18" max="18" width="9.140625" customWidth="1"/>
    <col min="19" max="26" width="8.7109375" customWidth="1"/>
  </cols>
  <sheetData>
    <row r="1" spans="1:26" ht="0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8"/>
      <c r="P1" s="3"/>
      <c r="Q1" s="3"/>
      <c r="R1" s="3"/>
    </row>
    <row r="2" spans="1:26" ht="14.25" customHeight="1">
      <c r="A2" s="407" t="s">
        <v>134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19"/>
      <c r="Q2" s="19"/>
      <c r="R2" s="3"/>
    </row>
    <row r="3" spans="1:26" ht="12.75" customHeight="1">
      <c r="A3" s="408" t="s">
        <v>2</v>
      </c>
      <c r="B3" s="19"/>
      <c r="C3" s="93"/>
      <c r="D3" s="93"/>
      <c r="E3" s="409" t="s">
        <v>135</v>
      </c>
      <c r="F3" s="397"/>
      <c r="G3" s="397"/>
      <c r="H3" s="397"/>
      <c r="I3" s="397"/>
      <c r="J3" s="397"/>
      <c r="K3" s="397"/>
      <c r="L3" s="397"/>
      <c r="M3" s="397"/>
      <c r="N3" s="397"/>
      <c r="O3" s="398"/>
      <c r="P3" s="139"/>
      <c r="Q3" s="140"/>
      <c r="R3" s="3"/>
    </row>
    <row r="4" spans="1:26" ht="19.5" customHeight="1">
      <c r="A4" s="388"/>
      <c r="B4" s="91"/>
      <c r="C4" s="92"/>
      <c r="D4" s="92"/>
      <c r="E4" s="403" t="s">
        <v>100</v>
      </c>
      <c r="F4" s="403" t="s">
        <v>101</v>
      </c>
      <c r="G4" s="403" t="s">
        <v>129</v>
      </c>
      <c r="H4" s="403" t="s">
        <v>103</v>
      </c>
      <c r="I4" s="403" t="s">
        <v>104</v>
      </c>
      <c r="J4" s="403" t="s">
        <v>105</v>
      </c>
      <c r="K4" s="399" t="s">
        <v>106</v>
      </c>
      <c r="L4" s="399" t="s">
        <v>107</v>
      </c>
      <c r="M4" s="399" t="s">
        <v>108</v>
      </c>
      <c r="N4" s="399" t="s">
        <v>109</v>
      </c>
      <c r="O4" s="399" t="s">
        <v>110</v>
      </c>
      <c r="P4" s="141"/>
      <c r="Q4" s="142"/>
      <c r="R4" s="3"/>
    </row>
    <row r="5" spans="1:26" ht="91.5" customHeight="1">
      <c r="A5" s="390"/>
      <c r="B5" s="91"/>
      <c r="C5" s="92"/>
      <c r="D5" s="92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143"/>
      <c r="Q5" s="144"/>
      <c r="R5" s="3"/>
    </row>
    <row r="6" spans="1:26" ht="14.25" customHeight="1">
      <c r="A6" s="145"/>
      <c r="B6" s="94"/>
      <c r="C6" s="94"/>
      <c r="D6" s="94"/>
      <c r="E6" s="146" t="s">
        <v>112</v>
      </c>
      <c r="F6" s="146" t="s">
        <v>112</v>
      </c>
      <c r="G6" s="146" t="s">
        <v>112</v>
      </c>
      <c r="H6" s="146" t="s">
        <v>112</v>
      </c>
      <c r="I6" s="146" t="s">
        <v>112</v>
      </c>
      <c r="J6" s="146" t="s">
        <v>112</v>
      </c>
      <c r="K6" s="146" t="s">
        <v>112</v>
      </c>
      <c r="L6" s="146" t="s">
        <v>112</v>
      </c>
      <c r="M6" s="146" t="s">
        <v>112</v>
      </c>
      <c r="N6" s="146" t="s">
        <v>112</v>
      </c>
      <c r="O6" s="147" t="s">
        <v>112</v>
      </c>
      <c r="P6" s="143"/>
      <c r="Q6" s="144"/>
      <c r="R6" s="3"/>
    </row>
    <row r="7" spans="1:26" ht="10.5" customHeight="1">
      <c r="A7" s="148" t="s">
        <v>136</v>
      </c>
      <c r="B7" s="148" t="s">
        <v>15</v>
      </c>
      <c r="C7" s="149" t="s">
        <v>16</v>
      </c>
      <c r="D7" s="148" t="s">
        <v>17</v>
      </c>
      <c r="E7" s="150">
        <v>31</v>
      </c>
      <c r="F7" s="150">
        <v>32</v>
      </c>
      <c r="G7" s="150">
        <v>33</v>
      </c>
      <c r="H7" s="150">
        <v>34</v>
      </c>
      <c r="I7" s="150">
        <v>35</v>
      </c>
      <c r="J7" s="150">
        <v>36</v>
      </c>
      <c r="K7" s="150">
        <v>37</v>
      </c>
      <c r="L7" s="150">
        <v>38</v>
      </c>
      <c r="M7" s="150">
        <v>39</v>
      </c>
      <c r="N7" s="151">
        <v>40</v>
      </c>
      <c r="O7" s="150">
        <v>41</v>
      </c>
      <c r="P7" s="152"/>
      <c r="Q7" s="153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2.75" customHeight="1">
      <c r="A8" s="95" t="s">
        <v>115</v>
      </c>
      <c r="B8" s="95"/>
      <c r="C8" s="95"/>
      <c r="D8" s="95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154"/>
      <c r="Q8" s="19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95" t="s">
        <v>116</v>
      </c>
      <c r="B9" s="95"/>
      <c r="C9" s="95"/>
      <c r="D9" s="95"/>
      <c r="E9" s="95"/>
      <c r="F9" s="3"/>
      <c r="G9" s="95"/>
      <c r="H9" s="95"/>
      <c r="I9" s="95"/>
      <c r="J9" s="95"/>
      <c r="K9" s="95"/>
      <c r="L9" s="95"/>
      <c r="M9" s="95"/>
      <c r="N9" s="95"/>
      <c r="O9" s="95"/>
      <c r="P9" s="154"/>
      <c r="Q9" s="19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95" t="s">
        <v>117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54"/>
      <c r="Q10" s="19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5" t="s">
        <v>18</v>
      </c>
      <c r="B11" s="16"/>
      <c r="C11" s="16"/>
      <c r="D11" s="17"/>
      <c r="E11" s="18">
        <f t="shared" ref="E11:O11" si="0">E12+E13</f>
        <v>1770840</v>
      </c>
      <c r="F11" s="18">
        <f t="shared" si="0"/>
        <v>423715</v>
      </c>
      <c r="G11" s="18">
        <f t="shared" si="0"/>
        <v>64510</v>
      </c>
      <c r="H11" s="18">
        <f t="shared" si="0"/>
        <v>125603</v>
      </c>
      <c r="I11" s="18">
        <f t="shared" si="0"/>
        <v>32494</v>
      </c>
      <c r="J11" s="18">
        <f t="shared" si="0"/>
        <v>9086</v>
      </c>
      <c r="K11" s="18">
        <f t="shared" si="0"/>
        <v>142852</v>
      </c>
      <c r="L11" s="18">
        <f t="shared" si="0"/>
        <v>0</v>
      </c>
      <c r="M11" s="18">
        <f t="shared" si="0"/>
        <v>101040</v>
      </c>
      <c r="N11" s="18">
        <f t="shared" si="0"/>
        <v>2670140</v>
      </c>
      <c r="O11" s="18">
        <f t="shared" si="0"/>
        <v>583327</v>
      </c>
      <c r="P11" s="155"/>
      <c r="Q11" s="19"/>
      <c r="R11" s="3"/>
    </row>
    <row r="12" spans="1:26" ht="14.25" customHeight="1">
      <c r="A12" s="20" t="s">
        <v>19</v>
      </c>
      <c r="B12" s="2" t="s">
        <v>20</v>
      </c>
      <c r="C12" s="2" t="e">
        <f>VLOOKUP(B15,[1]serial!$C$1:$D$37,2,FALSE)</f>
        <v>#N/A</v>
      </c>
      <c r="D12" s="3" t="s">
        <v>21</v>
      </c>
      <c r="E12" s="21">
        <v>1554443</v>
      </c>
      <c r="F12" s="22">
        <v>396407</v>
      </c>
      <c r="G12" s="22">
        <v>64510</v>
      </c>
      <c r="H12" s="22">
        <v>125603</v>
      </c>
      <c r="I12" s="22">
        <v>28763</v>
      </c>
      <c r="J12" s="22">
        <v>7374</v>
      </c>
      <c r="K12" s="22">
        <v>142012</v>
      </c>
      <c r="L12" s="22">
        <v>0</v>
      </c>
      <c r="M12" s="22">
        <v>98065</v>
      </c>
      <c r="N12" s="22">
        <v>2417177</v>
      </c>
      <c r="O12" s="22">
        <v>410730</v>
      </c>
      <c r="P12" s="155"/>
      <c r="Q12" s="19"/>
      <c r="R12" s="3"/>
    </row>
    <row r="13" spans="1:26" ht="12" customHeight="1">
      <c r="A13" s="20" t="s">
        <v>22</v>
      </c>
      <c r="B13" s="2" t="s">
        <v>23</v>
      </c>
      <c r="C13" s="2" t="e">
        <f>VLOOKUP(B16,[1]serial!$C$1:$D$37,2,FALSE)</f>
        <v>#N/A</v>
      </c>
      <c r="D13" s="3" t="s">
        <v>24</v>
      </c>
      <c r="E13" s="21">
        <v>216397</v>
      </c>
      <c r="F13" s="22">
        <v>27308</v>
      </c>
      <c r="G13" s="22">
        <v>0</v>
      </c>
      <c r="H13" s="22">
        <v>0</v>
      </c>
      <c r="I13" s="22">
        <v>3731</v>
      </c>
      <c r="J13" s="22">
        <v>1712</v>
      </c>
      <c r="K13" s="22">
        <v>840</v>
      </c>
      <c r="L13" s="22">
        <v>0</v>
      </c>
      <c r="M13" s="22">
        <v>2975</v>
      </c>
      <c r="N13" s="22">
        <v>252963</v>
      </c>
      <c r="O13" s="22">
        <v>172597</v>
      </c>
      <c r="P13" s="155"/>
      <c r="Q13" s="19"/>
      <c r="R13" s="3"/>
    </row>
    <row r="14" spans="1:26" ht="14.25" customHeight="1">
      <c r="A14" s="23" t="s">
        <v>25</v>
      </c>
      <c r="B14" s="16"/>
      <c r="C14" s="16"/>
      <c r="D14" s="17"/>
      <c r="E14" s="24">
        <f t="shared" ref="E14:O14" si="1">E15+E16</f>
        <v>11910461</v>
      </c>
      <c r="F14" s="24">
        <f t="shared" si="1"/>
        <v>265287</v>
      </c>
      <c r="G14" s="24">
        <f t="shared" si="1"/>
        <v>23707</v>
      </c>
      <c r="H14" s="24">
        <f t="shared" si="1"/>
        <v>36</v>
      </c>
      <c r="I14" s="24">
        <f t="shared" si="1"/>
        <v>23133</v>
      </c>
      <c r="J14" s="24">
        <f t="shared" si="1"/>
        <v>17200</v>
      </c>
      <c r="K14" s="24">
        <f t="shared" si="1"/>
        <v>2708</v>
      </c>
      <c r="L14" s="24">
        <f t="shared" si="1"/>
        <v>12</v>
      </c>
      <c r="M14" s="24">
        <f t="shared" si="1"/>
        <v>5416</v>
      </c>
      <c r="N14" s="24">
        <f t="shared" si="1"/>
        <v>12247960</v>
      </c>
      <c r="O14" s="24">
        <f t="shared" si="1"/>
        <v>7293468</v>
      </c>
      <c r="P14" s="156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3.5" customHeight="1">
      <c r="A15" s="20" t="s">
        <v>26</v>
      </c>
      <c r="B15" s="2" t="s">
        <v>27</v>
      </c>
      <c r="C15" s="2" t="e">
        <f>VLOOKUP(B18,[1]serial!$C$1:$D$37,2,FALSE)</f>
        <v>#N/A</v>
      </c>
      <c r="D15" s="25" t="s">
        <v>28</v>
      </c>
      <c r="E15" s="26">
        <v>3939082</v>
      </c>
      <c r="F15" s="26">
        <v>128062</v>
      </c>
      <c r="G15" s="26">
        <v>22716</v>
      </c>
      <c r="H15" s="26">
        <v>15</v>
      </c>
      <c r="I15" s="26">
        <v>22601</v>
      </c>
      <c r="J15" s="26">
        <v>16204</v>
      </c>
      <c r="K15" s="26">
        <v>1784</v>
      </c>
      <c r="L15" s="26">
        <v>12</v>
      </c>
      <c r="M15" s="26">
        <v>4700</v>
      </c>
      <c r="N15" s="26">
        <v>4135176</v>
      </c>
      <c r="O15" s="26">
        <v>2171272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1.25" customHeight="1">
      <c r="A16" s="20" t="s">
        <v>29</v>
      </c>
      <c r="B16" s="2" t="s">
        <v>30</v>
      </c>
      <c r="C16" s="2" t="e">
        <f>VLOOKUP(B19,[1]serial!$C$1:$D$37,2,FALSE)</f>
        <v>#N/A</v>
      </c>
      <c r="D16" s="27" t="s">
        <v>31</v>
      </c>
      <c r="E16" s="28">
        <v>7971379</v>
      </c>
      <c r="F16" s="29">
        <v>137225</v>
      </c>
      <c r="G16" s="29">
        <v>991</v>
      </c>
      <c r="H16" s="29">
        <v>21</v>
      </c>
      <c r="I16" s="29">
        <v>532</v>
      </c>
      <c r="J16" s="29">
        <v>996</v>
      </c>
      <c r="K16" s="29">
        <v>924</v>
      </c>
      <c r="L16" s="29">
        <v>0</v>
      </c>
      <c r="M16" s="29">
        <v>716</v>
      </c>
      <c r="N16" s="29">
        <v>8112784</v>
      </c>
      <c r="O16" s="29">
        <v>5122196</v>
      </c>
      <c r="P16" s="155"/>
      <c r="Q16" s="19"/>
      <c r="R16" s="3"/>
    </row>
    <row r="17" spans="1:26" ht="13.5" customHeight="1">
      <c r="A17" s="23" t="s">
        <v>32</v>
      </c>
      <c r="B17" s="16"/>
      <c r="C17" s="16"/>
      <c r="D17" s="30"/>
      <c r="E17" s="24">
        <f t="shared" ref="E17:O17" si="2">E18+E19+E22+E23</f>
        <v>24223096</v>
      </c>
      <c r="F17" s="24">
        <f t="shared" si="2"/>
        <v>1160124</v>
      </c>
      <c r="G17" s="24">
        <f t="shared" si="2"/>
        <v>241066</v>
      </c>
      <c r="H17" s="24">
        <f t="shared" si="2"/>
        <v>199203</v>
      </c>
      <c r="I17" s="24">
        <f t="shared" si="2"/>
        <v>15828</v>
      </c>
      <c r="J17" s="24">
        <f t="shared" si="2"/>
        <v>17383</v>
      </c>
      <c r="K17" s="24">
        <f t="shared" si="2"/>
        <v>30267</v>
      </c>
      <c r="L17" s="24">
        <f t="shared" si="2"/>
        <v>441</v>
      </c>
      <c r="M17" s="24">
        <f t="shared" si="2"/>
        <v>77954</v>
      </c>
      <c r="N17" s="24">
        <f t="shared" si="2"/>
        <v>26039174</v>
      </c>
      <c r="O17" s="24">
        <f t="shared" si="2"/>
        <v>15466795</v>
      </c>
      <c r="P17" s="155"/>
      <c r="Q17" s="19"/>
      <c r="R17" s="3"/>
    </row>
    <row r="18" spans="1:26" ht="12" customHeight="1">
      <c r="A18" s="105" t="s">
        <v>33</v>
      </c>
      <c r="B18" s="43" t="s">
        <v>34</v>
      </c>
      <c r="C18" s="43" t="e">
        <f>VLOOKUP(B21,[1]serial!$C$1:$D$37,2,FALSE)</f>
        <v>#N/A</v>
      </c>
      <c r="D18" s="106" t="s">
        <v>35</v>
      </c>
      <c r="E18" s="157">
        <v>4765939</v>
      </c>
      <c r="F18" s="157">
        <v>1074576</v>
      </c>
      <c r="G18" s="157">
        <v>137209</v>
      </c>
      <c r="H18" s="157">
        <v>199201</v>
      </c>
      <c r="I18" s="157">
        <v>12909</v>
      </c>
      <c r="J18" s="157">
        <v>15913</v>
      </c>
      <c r="K18" s="157">
        <v>6443</v>
      </c>
      <c r="L18" s="28">
        <v>17</v>
      </c>
      <c r="M18" s="157">
        <v>72745</v>
      </c>
      <c r="N18" s="157">
        <v>6284952</v>
      </c>
      <c r="O18" s="158">
        <v>2201753</v>
      </c>
      <c r="P18" s="155"/>
      <c r="Q18" s="154"/>
      <c r="R18" s="159"/>
      <c r="S18" s="160"/>
      <c r="T18" s="160"/>
      <c r="U18" s="160"/>
      <c r="V18" s="160"/>
      <c r="W18" s="160"/>
      <c r="X18" s="160"/>
      <c r="Y18" s="160"/>
      <c r="Z18" s="160"/>
    </row>
    <row r="19" spans="1:26" ht="27.75" customHeight="1">
      <c r="A19" s="38" t="s">
        <v>36</v>
      </c>
      <c r="B19" s="39" t="s">
        <v>37</v>
      </c>
      <c r="C19" s="39" t="e">
        <f>VLOOKUP(B22,[1]serial!$C$1:$D$37,2,FALSE)</f>
        <v>#N/A</v>
      </c>
      <c r="D19" s="40" t="s">
        <v>38</v>
      </c>
      <c r="E19" s="47">
        <f t="shared" ref="E19:O19" si="3">E20+E21+E34+E40+E46+E49</f>
        <v>1877055</v>
      </c>
      <c r="F19" s="47">
        <f t="shared" si="3"/>
        <v>38358</v>
      </c>
      <c r="G19" s="47">
        <f t="shared" si="3"/>
        <v>62344</v>
      </c>
      <c r="H19" s="47">
        <f t="shared" si="3"/>
        <v>0</v>
      </c>
      <c r="I19" s="47">
        <f t="shared" si="3"/>
        <v>137</v>
      </c>
      <c r="J19" s="47">
        <f t="shared" si="3"/>
        <v>332</v>
      </c>
      <c r="K19" s="47">
        <f t="shared" si="3"/>
        <v>198</v>
      </c>
      <c r="L19" s="47">
        <f t="shared" si="3"/>
        <v>0</v>
      </c>
      <c r="M19" s="47">
        <f t="shared" si="3"/>
        <v>4448</v>
      </c>
      <c r="N19" s="47">
        <f t="shared" si="3"/>
        <v>1981100</v>
      </c>
      <c r="O19" s="47">
        <f t="shared" si="3"/>
        <v>1091280</v>
      </c>
      <c r="P19" s="155"/>
      <c r="Q19" s="154"/>
      <c r="R19" s="159"/>
      <c r="S19" s="160"/>
      <c r="T19" s="160"/>
      <c r="U19" s="160"/>
      <c r="V19" s="160"/>
      <c r="W19" s="160"/>
      <c r="X19" s="160"/>
      <c r="Y19" s="160"/>
      <c r="Z19" s="160"/>
    </row>
    <row r="20" spans="1:26" ht="13.5" customHeight="1">
      <c r="A20" s="42" t="s">
        <v>39</v>
      </c>
      <c r="B20" s="43"/>
      <c r="C20" s="43"/>
      <c r="D20" s="44"/>
      <c r="E20" s="28">
        <v>185909</v>
      </c>
      <c r="F20" s="28">
        <v>2191</v>
      </c>
      <c r="G20" s="28">
        <v>570</v>
      </c>
      <c r="H20" s="28">
        <v>0</v>
      </c>
      <c r="I20" s="28">
        <v>8</v>
      </c>
      <c r="J20" s="28">
        <v>66</v>
      </c>
      <c r="K20" s="28">
        <v>11</v>
      </c>
      <c r="L20" s="28">
        <v>0</v>
      </c>
      <c r="M20" s="28">
        <v>0</v>
      </c>
      <c r="N20" s="28">
        <v>188755</v>
      </c>
      <c r="O20" s="28">
        <v>127994</v>
      </c>
      <c r="P20" s="155"/>
      <c r="Q20" s="19"/>
      <c r="R20" s="3"/>
    </row>
    <row r="21" spans="1:26" ht="14.25" customHeight="1">
      <c r="A21" s="42" t="s">
        <v>40</v>
      </c>
      <c r="B21" s="43"/>
      <c r="C21" s="43"/>
      <c r="D21" s="44"/>
      <c r="E21" s="45">
        <v>66310</v>
      </c>
      <c r="F21" s="45">
        <v>1055</v>
      </c>
      <c r="G21" s="45">
        <v>0</v>
      </c>
      <c r="H21" s="45">
        <v>0</v>
      </c>
      <c r="I21" s="45">
        <v>16</v>
      </c>
      <c r="J21" s="45">
        <v>0</v>
      </c>
      <c r="K21" s="45">
        <v>60</v>
      </c>
      <c r="L21" s="45">
        <v>0</v>
      </c>
      <c r="M21" s="45">
        <v>0</v>
      </c>
      <c r="N21" s="45">
        <v>67441</v>
      </c>
      <c r="O21" s="45">
        <v>63940</v>
      </c>
      <c r="P21" s="155"/>
      <c r="Q21" s="19"/>
      <c r="R21" s="3"/>
    </row>
    <row r="22" spans="1:26" ht="27" customHeight="1">
      <c r="A22" s="46" t="s">
        <v>41</v>
      </c>
      <c r="B22" s="39" t="s">
        <v>42</v>
      </c>
      <c r="C22" s="39" t="e">
        <f>VLOOKUP(B25,[1]serial!$C$1:$D$37,2,FALSE)</f>
        <v>#N/A</v>
      </c>
      <c r="D22" s="40" t="s">
        <v>43</v>
      </c>
      <c r="E22" s="47">
        <f t="shared" ref="E22:O22" si="4">E41</f>
        <v>468533</v>
      </c>
      <c r="F22" s="47">
        <f t="shared" si="4"/>
        <v>9896</v>
      </c>
      <c r="G22" s="47">
        <f t="shared" si="4"/>
        <v>0</v>
      </c>
      <c r="H22" s="47">
        <f t="shared" si="4"/>
        <v>0</v>
      </c>
      <c r="I22" s="47">
        <f t="shared" si="4"/>
        <v>29</v>
      </c>
      <c r="J22" s="47">
        <f t="shared" si="4"/>
        <v>172</v>
      </c>
      <c r="K22" s="47">
        <f t="shared" si="4"/>
        <v>534</v>
      </c>
      <c r="L22" s="47">
        <f t="shared" si="4"/>
        <v>0</v>
      </c>
      <c r="M22" s="47">
        <f t="shared" si="4"/>
        <v>18</v>
      </c>
      <c r="N22" s="47">
        <f t="shared" si="4"/>
        <v>554766</v>
      </c>
      <c r="O22" s="47">
        <f t="shared" si="4"/>
        <v>324660</v>
      </c>
      <c r="P22" s="155"/>
      <c r="Q22" s="19"/>
      <c r="R22" s="3"/>
    </row>
    <row r="23" spans="1:26" ht="13.5" customHeight="1">
      <c r="A23" s="38" t="s">
        <v>44</v>
      </c>
      <c r="B23" s="39" t="s">
        <v>45</v>
      </c>
      <c r="C23" s="39" t="e">
        <f>VLOOKUP(B26,[1]serial!$C$1:$D$37,2,FALSE)</f>
        <v>#N/A</v>
      </c>
      <c r="D23" s="48" t="s">
        <v>46</v>
      </c>
      <c r="E23" s="47">
        <f t="shared" ref="E23:O23" si="5">E24+E25</f>
        <v>17111569</v>
      </c>
      <c r="F23" s="47">
        <f t="shared" si="5"/>
        <v>37294</v>
      </c>
      <c r="G23" s="47">
        <f t="shared" si="5"/>
        <v>41513</v>
      </c>
      <c r="H23" s="47">
        <f t="shared" si="5"/>
        <v>2</v>
      </c>
      <c r="I23" s="47">
        <f t="shared" si="5"/>
        <v>2753</v>
      </c>
      <c r="J23" s="47">
        <f t="shared" si="5"/>
        <v>966</v>
      </c>
      <c r="K23" s="47">
        <f t="shared" si="5"/>
        <v>23092</v>
      </c>
      <c r="L23" s="47">
        <f t="shared" si="5"/>
        <v>424</v>
      </c>
      <c r="M23" s="47">
        <f t="shared" si="5"/>
        <v>743</v>
      </c>
      <c r="N23" s="47">
        <f t="shared" si="5"/>
        <v>17218356</v>
      </c>
      <c r="O23" s="47">
        <f t="shared" si="5"/>
        <v>11849102</v>
      </c>
      <c r="P23" s="155"/>
      <c r="Q23" s="19"/>
      <c r="R23" s="3"/>
    </row>
    <row r="24" spans="1:26" ht="14.25" customHeight="1">
      <c r="A24" s="20" t="s">
        <v>47</v>
      </c>
      <c r="B24" s="2"/>
      <c r="C24" s="2"/>
      <c r="D24" s="49"/>
      <c r="E24" s="28">
        <v>10870832</v>
      </c>
      <c r="F24" s="28">
        <v>20202</v>
      </c>
      <c r="G24" s="28">
        <v>41197</v>
      </c>
      <c r="H24" s="28">
        <v>1</v>
      </c>
      <c r="I24" s="28">
        <v>1907</v>
      </c>
      <c r="J24" s="28">
        <v>809</v>
      </c>
      <c r="K24" s="28">
        <v>13668</v>
      </c>
      <c r="L24" s="28">
        <v>424</v>
      </c>
      <c r="M24" s="28">
        <v>136</v>
      </c>
      <c r="N24" s="28">
        <v>10949176</v>
      </c>
      <c r="O24" s="28">
        <v>7334668</v>
      </c>
      <c r="P24" s="155"/>
      <c r="Q24" s="19"/>
      <c r="R24" s="3"/>
    </row>
    <row r="25" spans="1:26" ht="16.5" customHeight="1">
      <c r="A25" s="20" t="s">
        <v>48</v>
      </c>
      <c r="B25" s="2"/>
      <c r="C25" s="2"/>
      <c r="D25" s="49"/>
      <c r="E25" s="26">
        <v>6240737</v>
      </c>
      <c r="F25" s="26">
        <v>17092</v>
      </c>
      <c r="G25" s="26">
        <v>316</v>
      </c>
      <c r="H25" s="26">
        <v>1</v>
      </c>
      <c r="I25" s="26">
        <v>846</v>
      </c>
      <c r="J25" s="26">
        <v>157</v>
      </c>
      <c r="K25" s="26">
        <v>9424</v>
      </c>
      <c r="L25" s="26">
        <v>0</v>
      </c>
      <c r="M25" s="26">
        <v>607</v>
      </c>
      <c r="N25" s="26">
        <v>6269180</v>
      </c>
      <c r="O25" s="26">
        <v>4514434</v>
      </c>
      <c r="P25" s="155"/>
      <c r="Q25" s="3"/>
      <c r="R25" s="3"/>
    </row>
    <row r="26" spans="1:26" ht="14.25" customHeight="1">
      <c r="A26" s="23" t="s">
        <v>49</v>
      </c>
      <c r="B26" s="16"/>
      <c r="C26" s="16"/>
      <c r="D26" s="51"/>
      <c r="E26" s="24">
        <f t="shared" ref="E26:O26" si="6">SUM(E27,E28,E31,E32 +E38)</f>
        <v>1065834</v>
      </c>
      <c r="F26" s="24">
        <f t="shared" si="6"/>
        <v>842642</v>
      </c>
      <c r="G26" s="24">
        <f t="shared" si="6"/>
        <v>0</v>
      </c>
      <c r="H26" s="24">
        <f t="shared" si="6"/>
        <v>3434</v>
      </c>
      <c r="I26" s="24">
        <f t="shared" si="6"/>
        <v>11053</v>
      </c>
      <c r="J26" s="24">
        <f t="shared" si="6"/>
        <v>1476</v>
      </c>
      <c r="K26" s="24">
        <f t="shared" si="6"/>
        <v>1</v>
      </c>
      <c r="L26" s="24">
        <f t="shared" si="6"/>
        <v>12456269</v>
      </c>
      <c r="M26" s="24">
        <f t="shared" si="6"/>
        <v>926988</v>
      </c>
      <c r="N26" s="24">
        <f t="shared" si="6"/>
        <v>15307697</v>
      </c>
      <c r="O26" s="24">
        <f t="shared" si="6"/>
        <v>379366</v>
      </c>
      <c r="P26" s="155"/>
      <c r="Q26" s="3"/>
      <c r="R26" s="3"/>
    </row>
    <row r="27" spans="1:26" ht="18" customHeight="1">
      <c r="A27" s="52" t="s">
        <v>119</v>
      </c>
      <c r="B27" s="2" t="s">
        <v>51</v>
      </c>
      <c r="C27" s="2" t="e">
        <f>VLOOKUP(B30,[1]serial!$C$1:$D$37,2,FALSE)</f>
        <v>#N/A</v>
      </c>
      <c r="D27" s="25" t="s">
        <v>52</v>
      </c>
      <c r="E27" s="28">
        <v>645692</v>
      </c>
      <c r="F27" s="28">
        <v>651414</v>
      </c>
      <c r="G27" s="28">
        <v>0</v>
      </c>
      <c r="H27" s="28">
        <v>3246</v>
      </c>
      <c r="I27" s="28">
        <v>0</v>
      </c>
      <c r="J27" s="28">
        <v>1123</v>
      </c>
      <c r="K27" s="28">
        <v>0</v>
      </c>
      <c r="L27" s="28">
        <v>0</v>
      </c>
      <c r="M27" s="28">
        <v>47746</v>
      </c>
      <c r="N27" s="28">
        <v>1349221</v>
      </c>
      <c r="O27" s="28">
        <v>244974</v>
      </c>
      <c r="P27" s="155"/>
      <c r="Q27" s="3"/>
      <c r="R27" s="3"/>
    </row>
    <row r="28" spans="1:26" ht="14.25" customHeight="1">
      <c r="A28" s="53" t="s">
        <v>53</v>
      </c>
      <c r="B28" s="54"/>
      <c r="C28" s="54"/>
      <c r="D28" s="55"/>
      <c r="E28" s="56">
        <f t="shared" ref="E28:O28" si="7">SUM(E29,E30)</f>
        <v>291547</v>
      </c>
      <c r="F28" s="56">
        <f t="shared" si="7"/>
        <v>125218</v>
      </c>
      <c r="G28" s="56">
        <f t="shared" si="7"/>
        <v>0</v>
      </c>
      <c r="H28" s="56">
        <f t="shared" si="7"/>
        <v>0</v>
      </c>
      <c r="I28" s="56">
        <f t="shared" si="7"/>
        <v>0</v>
      </c>
      <c r="J28" s="56">
        <f t="shared" si="7"/>
        <v>346</v>
      </c>
      <c r="K28" s="56">
        <f t="shared" si="7"/>
        <v>1</v>
      </c>
      <c r="L28" s="56">
        <f t="shared" si="7"/>
        <v>12455861</v>
      </c>
      <c r="M28" s="56">
        <f t="shared" si="7"/>
        <v>859855</v>
      </c>
      <c r="N28" s="56">
        <f t="shared" si="7"/>
        <v>13732828</v>
      </c>
      <c r="O28" s="56">
        <f t="shared" si="7"/>
        <v>103618</v>
      </c>
      <c r="P28" s="155"/>
      <c r="Q28" s="3"/>
      <c r="R28" s="3"/>
    </row>
    <row r="29" spans="1:26" ht="25.5" customHeight="1">
      <c r="A29" s="20" t="s">
        <v>54</v>
      </c>
      <c r="B29" s="2" t="s">
        <v>55</v>
      </c>
      <c r="C29" s="2" t="e">
        <f>VLOOKUP(B32,[1]serial!$C$1:$D$37,2,FALSE)</f>
        <v>#N/A</v>
      </c>
      <c r="D29" s="3" t="s">
        <v>56</v>
      </c>
      <c r="E29" s="28">
        <v>181757</v>
      </c>
      <c r="F29" s="28">
        <v>102128</v>
      </c>
      <c r="G29" s="28">
        <v>0</v>
      </c>
      <c r="H29" s="28">
        <v>0</v>
      </c>
      <c r="I29" s="28">
        <v>0</v>
      </c>
      <c r="J29" s="28">
        <v>346</v>
      </c>
      <c r="K29" s="28">
        <v>0</v>
      </c>
      <c r="L29" s="109">
        <v>12455861</v>
      </c>
      <c r="M29" s="28">
        <v>844502</v>
      </c>
      <c r="N29" s="28">
        <v>13584594</v>
      </c>
      <c r="O29" s="109">
        <v>90162</v>
      </c>
      <c r="P29" s="155"/>
      <c r="Q29" s="3"/>
      <c r="R29" s="3"/>
    </row>
    <row r="30" spans="1:26" ht="14.25" customHeight="1">
      <c r="A30" s="20" t="s">
        <v>57</v>
      </c>
      <c r="B30" s="2" t="s">
        <v>58</v>
      </c>
      <c r="C30" s="2" t="e">
        <f>VLOOKUP(B33,[1]serial!$C$1:$D$37,2,FALSE)</f>
        <v>#N/A</v>
      </c>
      <c r="D30" s="3" t="s">
        <v>59</v>
      </c>
      <c r="E30" s="28">
        <v>109790</v>
      </c>
      <c r="F30" s="28">
        <v>23090</v>
      </c>
      <c r="G30" s="28">
        <v>0</v>
      </c>
      <c r="H30" s="28">
        <v>0</v>
      </c>
      <c r="I30" s="28">
        <v>0</v>
      </c>
      <c r="J30" s="28">
        <v>0</v>
      </c>
      <c r="K30" s="28">
        <v>1</v>
      </c>
      <c r="L30" s="59">
        <v>0</v>
      </c>
      <c r="M30" s="28">
        <v>15353</v>
      </c>
      <c r="N30" s="28">
        <v>148234</v>
      </c>
      <c r="O30" s="59">
        <v>13456</v>
      </c>
      <c r="P30" s="155"/>
      <c r="Q30" s="3"/>
      <c r="R30" s="3"/>
    </row>
    <row r="31" spans="1:26" ht="16.5" customHeight="1">
      <c r="A31" s="110" t="s">
        <v>60</v>
      </c>
      <c r="B31" s="2" t="s">
        <v>61</v>
      </c>
      <c r="C31" s="2" t="e">
        <f>VLOOKUP(B34,[1]serial!$C$1:$D$37,2,FALSE)</f>
        <v>#N/A</v>
      </c>
      <c r="D31" s="3" t="s">
        <v>62</v>
      </c>
      <c r="E31" s="28">
        <v>7200</v>
      </c>
      <c r="F31" s="28">
        <v>0</v>
      </c>
      <c r="G31" s="28">
        <v>0</v>
      </c>
      <c r="H31" s="28">
        <v>0</v>
      </c>
      <c r="I31" s="28">
        <v>11053</v>
      </c>
      <c r="J31" s="28">
        <v>0</v>
      </c>
      <c r="K31" s="28">
        <v>0</v>
      </c>
      <c r="L31" s="60">
        <v>0</v>
      </c>
      <c r="M31" s="28">
        <v>18756</v>
      </c>
      <c r="N31" s="28">
        <v>37009</v>
      </c>
      <c r="O31" s="60">
        <v>7000</v>
      </c>
      <c r="P31" s="155"/>
      <c r="Q31" s="3"/>
      <c r="R31" s="3"/>
    </row>
    <row r="32" spans="1:26" ht="14.25" customHeight="1">
      <c r="A32" s="53" t="s">
        <v>63</v>
      </c>
      <c r="B32" s="54"/>
      <c r="C32" s="54"/>
      <c r="D32" s="62"/>
      <c r="E32" s="56">
        <f t="shared" ref="E32:O32" si="8">E35</f>
        <v>25633</v>
      </c>
      <c r="F32" s="56">
        <f t="shared" si="8"/>
        <v>8647</v>
      </c>
      <c r="G32" s="56">
        <f t="shared" si="8"/>
        <v>0</v>
      </c>
      <c r="H32" s="56">
        <f t="shared" si="8"/>
        <v>0</v>
      </c>
      <c r="I32" s="56">
        <f t="shared" si="8"/>
        <v>0</v>
      </c>
      <c r="J32" s="56">
        <f t="shared" si="8"/>
        <v>0</v>
      </c>
      <c r="K32" s="56">
        <f t="shared" si="8"/>
        <v>0</v>
      </c>
      <c r="L32" s="56">
        <f t="shared" si="8"/>
        <v>370</v>
      </c>
      <c r="M32" s="56">
        <f t="shared" si="8"/>
        <v>413</v>
      </c>
      <c r="N32" s="56">
        <f t="shared" si="8"/>
        <v>35063</v>
      </c>
      <c r="O32" s="56">
        <f t="shared" si="8"/>
        <v>14450</v>
      </c>
      <c r="P32" s="155"/>
      <c r="Q32" s="3"/>
      <c r="R32" s="3"/>
    </row>
    <row r="33" spans="1:18" ht="29.25" customHeight="1">
      <c r="A33" s="64" t="s">
        <v>64</v>
      </c>
      <c r="B33" s="2" t="s">
        <v>65</v>
      </c>
      <c r="C33" s="2" t="e">
        <f>VLOOKUP(B36,[1]serial!$C$1:$D$37,2,FALSE)</f>
        <v>#N/A</v>
      </c>
      <c r="D33" s="3" t="s">
        <v>66</v>
      </c>
      <c r="E33" s="130">
        <v>609422</v>
      </c>
      <c r="F33" s="131">
        <v>177279</v>
      </c>
      <c r="G33" s="131">
        <v>0</v>
      </c>
      <c r="H33" s="131">
        <v>84727</v>
      </c>
      <c r="I33" s="131">
        <v>0</v>
      </c>
      <c r="J33" s="131">
        <v>600</v>
      </c>
      <c r="K33" s="131">
        <v>0</v>
      </c>
      <c r="L33" s="132">
        <v>0</v>
      </c>
      <c r="M33" s="131">
        <v>0</v>
      </c>
      <c r="N33" s="131">
        <v>872028</v>
      </c>
      <c r="O33" s="132">
        <v>250197</v>
      </c>
      <c r="P33" s="155"/>
      <c r="Q33" s="3"/>
      <c r="R33" s="3"/>
    </row>
    <row r="34" spans="1:18" ht="39.75" customHeight="1">
      <c r="A34" s="112" t="s">
        <v>67</v>
      </c>
      <c r="B34" s="2" t="s">
        <v>68</v>
      </c>
      <c r="C34" s="2" t="e">
        <f>VLOOKUP(B38,[1]serial!$C$1:$D$37,2,FALSE)</f>
        <v>#N/A</v>
      </c>
      <c r="D34" s="3" t="s">
        <v>69</v>
      </c>
      <c r="E34" s="161">
        <v>247798</v>
      </c>
      <c r="F34" s="162">
        <v>5231</v>
      </c>
      <c r="G34" s="162">
        <v>0</v>
      </c>
      <c r="H34" s="162">
        <v>0</v>
      </c>
      <c r="I34" s="162">
        <v>0</v>
      </c>
      <c r="J34" s="162">
        <v>4</v>
      </c>
      <c r="K34" s="162">
        <v>0</v>
      </c>
      <c r="L34" s="163">
        <v>0</v>
      </c>
      <c r="M34" s="162">
        <v>34</v>
      </c>
      <c r="N34" s="162">
        <v>253067</v>
      </c>
      <c r="O34" s="163">
        <v>188551</v>
      </c>
      <c r="P34" s="155"/>
      <c r="Q34" s="3"/>
      <c r="R34" s="3"/>
    </row>
    <row r="35" spans="1:18" ht="18.75" customHeight="1">
      <c r="A35" s="112" t="s">
        <v>70</v>
      </c>
      <c r="B35" s="2" t="s">
        <v>71</v>
      </c>
      <c r="C35" s="2" t="e">
        <f>VLOOKUP(B39,[1]serial!$C$1:$D$37,2,FALSE)</f>
        <v>#N/A</v>
      </c>
      <c r="D35" s="3" t="s">
        <v>72</v>
      </c>
      <c r="E35" s="164">
        <v>25633</v>
      </c>
      <c r="F35" s="164">
        <v>8647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5">
        <v>370</v>
      </c>
      <c r="M35" s="164">
        <v>413</v>
      </c>
      <c r="N35" s="164">
        <v>35063</v>
      </c>
      <c r="O35" s="165">
        <v>14450</v>
      </c>
      <c r="P35" s="155"/>
      <c r="Q35" s="3"/>
      <c r="R35" s="3"/>
    </row>
    <row r="36" spans="1:18" ht="14.25" customHeight="1">
      <c r="A36" s="116" t="s">
        <v>73</v>
      </c>
      <c r="B36" s="2"/>
      <c r="C36" s="2"/>
      <c r="D36" s="3"/>
      <c r="E36" s="76">
        <f t="shared" ref="E36:O36" si="9">SUM(E33:E35)</f>
        <v>882853</v>
      </c>
      <c r="F36" s="76">
        <f t="shared" si="9"/>
        <v>191157</v>
      </c>
      <c r="G36" s="76">
        <f t="shared" si="9"/>
        <v>0</v>
      </c>
      <c r="H36" s="76">
        <f t="shared" si="9"/>
        <v>84727</v>
      </c>
      <c r="I36" s="76">
        <f t="shared" si="9"/>
        <v>0</v>
      </c>
      <c r="J36" s="76">
        <f t="shared" si="9"/>
        <v>604</v>
      </c>
      <c r="K36" s="76">
        <f t="shared" si="9"/>
        <v>0</v>
      </c>
      <c r="L36" s="76">
        <f t="shared" si="9"/>
        <v>370</v>
      </c>
      <c r="M36" s="76">
        <f t="shared" si="9"/>
        <v>447</v>
      </c>
      <c r="N36" s="76">
        <f t="shared" si="9"/>
        <v>1160158</v>
      </c>
      <c r="O36" s="76">
        <f t="shared" si="9"/>
        <v>453198</v>
      </c>
      <c r="P36" s="155"/>
      <c r="Q36" s="3"/>
      <c r="R36" s="3"/>
    </row>
    <row r="37" spans="1:18" ht="14.25" customHeight="1">
      <c r="A37" s="117" t="s">
        <v>74</v>
      </c>
      <c r="B37" s="54"/>
      <c r="C37" s="54"/>
      <c r="D37" s="62"/>
      <c r="E37" s="78">
        <f t="shared" ref="E37:O37" si="10">E39+E40+E41</f>
        <v>2613074</v>
      </c>
      <c r="F37" s="78">
        <f t="shared" si="10"/>
        <v>202166</v>
      </c>
      <c r="G37" s="78">
        <f t="shared" si="10"/>
        <v>0</v>
      </c>
      <c r="H37" s="78">
        <f t="shared" si="10"/>
        <v>19181</v>
      </c>
      <c r="I37" s="78">
        <f t="shared" si="10"/>
        <v>103</v>
      </c>
      <c r="J37" s="78">
        <f t="shared" si="10"/>
        <v>724</v>
      </c>
      <c r="K37" s="78">
        <f t="shared" si="10"/>
        <v>534</v>
      </c>
      <c r="L37" s="78">
        <f t="shared" si="10"/>
        <v>0</v>
      </c>
      <c r="M37" s="78">
        <f t="shared" si="10"/>
        <v>32890</v>
      </c>
      <c r="N37" s="78">
        <f t="shared" si="10"/>
        <v>2944257</v>
      </c>
      <c r="O37" s="78">
        <f t="shared" si="10"/>
        <v>1334039</v>
      </c>
      <c r="P37" s="155"/>
      <c r="Q37" s="3"/>
      <c r="R37" s="3"/>
    </row>
    <row r="38" spans="1:18" ht="26.25" customHeight="1">
      <c r="A38" s="118" t="s">
        <v>75</v>
      </c>
      <c r="B38" s="54"/>
      <c r="C38" s="54"/>
      <c r="D38" s="62"/>
      <c r="E38" s="166">
        <f t="shared" ref="E38:O38" si="11">E42</f>
        <v>95762</v>
      </c>
      <c r="F38" s="166">
        <f t="shared" si="11"/>
        <v>57363</v>
      </c>
      <c r="G38" s="166">
        <f t="shared" si="11"/>
        <v>0</v>
      </c>
      <c r="H38" s="166">
        <f t="shared" si="11"/>
        <v>188</v>
      </c>
      <c r="I38" s="166">
        <f t="shared" si="11"/>
        <v>0</v>
      </c>
      <c r="J38" s="166">
        <f t="shared" si="11"/>
        <v>7</v>
      </c>
      <c r="K38" s="166">
        <f t="shared" si="11"/>
        <v>0</v>
      </c>
      <c r="L38" s="166">
        <f t="shared" si="11"/>
        <v>38</v>
      </c>
      <c r="M38" s="166">
        <f t="shared" si="11"/>
        <v>218</v>
      </c>
      <c r="N38" s="166">
        <f t="shared" si="11"/>
        <v>153576</v>
      </c>
      <c r="O38" s="166">
        <f t="shared" si="11"/>
        <v>9324</v>
      </c>
      <c r="P38" s="155"/>
      <c r="Q38" s="3"/>
      <c r="R38" s="3"/>
    </row>
    <row r="39" spans="1:18" ht="16.5" customHeight="1">
      <c r="A39" s="119" t="s">
        <v>120</v>
      </c>
      <c r="B39" s="2" t="s">
        <v>77</v>
      </c>
      <c r="C39" s="2" t="e">
        <f>VLOOKUP(B45,[1]serial!$C$1:$D$37,2,FALSE)</f>
        <v>#N/A</v>
      </c>
      <c r="D39" s="3" t="s">
        <v>78</v>
      </c>
      <c r="E39" s="28">
        <v>1074896</v>
      </c>
      <c r="F39" s="28">
        <v>170179</v>
      </c>
      <c r="G39" s="28">
        <v>0</v>
      </c>
      <c r="H39" s="28">
        <v>19181</v>
      </c>
      <c r="I39" s="28">
        <v>0</v>
      </c>
      <c r="J39" s="28">
        <v>349</v>
      </c>
      <c r="K39" s="28">
        <v>0</v>
      </c>
      <c r="L39" s="59">
        <v>0</v>
      </c>
      <c r="M39" s="28">
        <v>28588</v>
      </c>
      <c r="N39" s="28">
        <v>1293193</v>
      </c>
      <c r="O39" s="59">
        <v>475593</v>
      </c>
      <c r="P39" s="155"/>
      <c r="Q39" s="3"/>
      <c r="R39" s="3"/>
    </row>
    <row r="40" spans="1:18" ht="29.25" customHeight="1">
      <c r="A40" s="119" t="s">
        <v>121</v>
      </c>
      <c r="B40" s="2"/>
      <c r="C40" s="2"/>
      <c r="D40" s="3"/>
      <c r="E40" s="28">
        <v>1069645</v>
      </c>
      <c r="F40" s="28">
        <v>22091</v>
      </c>
      <c r="G40" s="28">
        <v>0</v>
      </c>
      <c r="H40" s="28">
        <v>0</v>
      </c>
      <c r="I40" s="28">
        <v>74</v>
      </c>
      <c r="J40" s="28">
        <v>203</v>
      </c>
      <c r="K40" s="28">
        <v>0</v>
      </c>
      <c r="L40" s="59">
        <v>0</v>
      </c>
      <c r="M40" s="28">
        <v>4284</v>
      </c>
      <c r="N40" s="28">
        <v>1096298</v>
      </c>
      <c r="O40" s="59">
        <v>533786</v>
      </c>
      <c r="P40" s="155"/>
      <c r="Q40" s="3"/>
      <c r="R40" s="3"/>
    </row>
    <row r="41" spans="1:18" ht="24.75" customHeight="1">
      <c r="A41" s="119" t="s">
        <v>122</v>
      </c>
      <c r="B41" s="2"/>
      <c r="C41" s="2"/>
      <c r="D41" s="3"/>
      <c r="E41" s="28">
        <v>468533</v>
      </c>
      <c r="F41" s="28">
        <v>9896</v>
      </c>
      <c r="G41" s="28">
        <v>0</v>
      </c>
      <c r="H41" s="28">
        <v>0</v>
      </c>
      <c r="I41" s="28">
        <v>29</v>
      </c>
      <c r="J41" s="28">
        <v>172</v>
      </c>
      <c r="K41" s="28">
        <v>534</v>
      </c>
      <c r="L41" s="59">
        <v>0</v>
      </c>
      <c r="M41" s="28">
        <v>18</v>
      </c>
      <c r="N41" s="28">
        <v>554766</v>
      </c>
      <c r="O41" s="59">
        <v>324660</v>
      </c>
      <c r="P41" s="155"/>
      <c r="Q41" s="3"/>
      <c r="R41" s="3"/>
    </row>
    <row r="42" spans="1:18" ht="15" customHeight="1">
      <c r="A42" s="120" t="s">
        <v>81</v>
      </c>
      <c r="B42" s="2"/>
      <c r="C42" s="2"/>
      <c r="D42" s="3"/>
      <c r="E42" s="28">
        <v>95762</v>
      </c>
      <c r="F42" s="28">
        <v>57363</v>
      </c>
      <c r="G42" s="28">
        <v>0</v>
      </c>
      <c r="H42" s="28">
        <v>188</v>
      </c>
      <c r="I42" s="28">
        <v>0</v>
      </c>
      <c r="J42" s="28">
        <v>7</v>
      </c>
      <c r="K42" s="28">
        <v>0</v>
      </c>
      <c r="L42" s="59">
        <v>38</v>
      </c>
      <c r="M42" s="28">
        <v>218</v>
      </c>
      <c r="N42" s="28">
        <v>153576</v>
      </c>
      <c r="O42" s="59">
        <v>9324</v>
      </c>
      <c r="P42" s="155"/>
      <c r="Q42" s="3"/>
      <c r="R42" s="3"/>
    </row>
    <row r="43" spans="1:18" ht="31.5" customHeight="1">
      <c r="A43" s="82" t="s">
        <v>82</v>
      </c>
      <c r="B43" s="83"/>
      <c r="C43" s="83"/>
      <c r="D43" s="84"/>
      <c r="E43" s="85">
        <f t="shared" ref="E43:O43" si="12">E37+E38</f>
        <v>2708836</v>
      </c>
      <c r="F43" s="85">
        <f t="shared" si="12"/>
        <v>259529</v>
      </c>
      <c r="G43" s="85">
        <f t="shared" si="12"/>
        <v>0</v>
      </c>
      <c r="H43" s="85">
        <f t="shared" si="12"/>
        <v>19369</v>
      </c>
      <c r="I43" s="85">
        <f t="shared" si="12"/>
        <v>103</v>
      </c>
      <c r="J43" s="85">
        <f t="shared" si="12"/>
        <v>731</v>
      </c>
      <c r="K43" s="85">
        <f t="shared" si="12"/>
        <v>534</v>
      </c>
      <c r="L43" s="85">
        <f t="shared" si="12"/>
        <v>38</v>
      </c>
      <c r="M43" s="85">
        <f t="shared" si="12"/>
        <v>33108</v>
      </c>
      <c r="N43" s="85">
        <f t="shared" si="12"/>
        <v>3097833</v>
      </c>
      <c r="O43" s="85">
        <f t="shared" si="12"/>
        <v>1343363</v>
      </c>
      <c r="P43" s="155"/>
      <c r="Q43" s="3"/>
      <c r="R43" s="3"/>
    </row>
    <row r="44" spans="1:18" ht="27.75" customHeight="1">
      <c r="A44" s="53" t="s">
        <v>133</v>
      </c>
      <c r="B44" s="54"/>
      <c r="C44" s="54"/>
      <c r="D44" s="62"/>
      <c r="E44" s="86">
        <f t="shared" ref="E44:O44" si="13">SUM(E45:E46)</f>
        <v>325593</v>
      </c>
      <c r="F44" s="86">
        <f t="shared" si="13"/>
        <v>20490</v>
      </c>
      <c r="G44" s="86">
        <f t="shared" si="13"/>
        <v>0</v>
      </c>
      <c r="H44" s="86">
        <f t="shared" si="13"/>
        <v>562</v>
      </c>
      <c r="I44" s="86">
        <f t="shared" si="13"/>
        <v>0</v>
      </c>
      <c r="J44" s="86">
        <f t="shared" si="13"/>
        <v>1494</v>
      </c>
      <c r="K44" s="86">
        <f t="shared" si="13"/>
        <v>0</v>
      </c>
      <c r="L44" s="86">
        <f t="shared" si="13"/>
        <v>0</v>
      </c>
      <c r="M44" s="86">
        <f t="shared" si="13"/>
        <v>2046</v>
      </c>
      <c r="N44" s="86">
        <f t="shared" si="13"/>
        <v>348412</v>
      </c>
      <c r="O44" s="86">
        <f t="shared" si="13"/>
        <v>222619</v>
      </c>
      <c r="P44" s="155"/>
      <c r="Q44" s="3"/>
      <c r="R44" s="3"/>
    </row>
    <row r="45" spans="1:18" ht="14.25" customHeight="1">
      <c r="A45" s="119" t="s">
        <v>123</v>
      </c>
      <c r="B45" s="2" t="s">
        <v>85</v>
      </c>
      <c r="C45" s="2" t="e">
        <f>VLOOKUP(#REF!,[1]serial!$C$1:$D$37,2,FALSE)</f>
        <v>#REF!</v>
      </c>
      <c r="D45" s="3" t="s">
        <v>86</v>
      </c>
      <c r="E45" s="28">
        <v>148541</v>
      </c>
      <c r="F45" s="28">
        <v>19995</v>
      </c>
      <c r="G45" s="28">
        <v>0</v>
      </c>
      <c r="H45" s="28">
        <v>562</v>
      </c>
      <c r="I45" s="28">
        <v>0</v>
      </c>
      <c r="J45" s="28">
        <v>1494</v>
      </c>
      <c r="K45" s="28">
        <v>0</v>
      </c>
      <c r="L45" s="59">
        <v>0</v>
      </c>
      <c r="M45" s="28">
        <v>2041</v>
      </c>
      <c r="N45" s="28">
        <v>172633</v>
      </c>
      <c r="O45" s="59">
        <v>118702</v>
      </c>
      <c r="P45" s="155"/>
      <c r="Q45" s="3"/>
      <c r="R45" s="3"/>
    </row>
    <row r="46" spans="1:18" ht="27.75" customHeight="1">
      <c r="A46" s="119" t="s">
        <v>124</v>
      </c>
      <c r="B46" s="2" t="s">
        <v>88</v>
      </c>
      <c r="C46" s="2" t="e">
        <f>VLOOKUP(#REF!,[1]serial!$C$1:$D$37,2,FALSE)</f>
        <v>#REF!</v>
      </c>
      <c r="D46" s="3" t="s">
        <v>89</v>
      </c>
      <c r="E46" s="28">
        <v>177052</v>
      </c>
      <c r="F46" s="28">
        <v>495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59">
        <v>0</v>
      </c>
      <c r="M46" s="28">
        <v>5</v>
      </c>
      <c r="N46" s="28">
        <v>175779</v>
      </c>
      <c r="O46" s="59">
        <v>103917</v>
      </c>
      <c r="P46" s="155"/>
      <c r="Q46" s="3"/>
      <c r="R46" s="3"/>
    </row>
    <row r="47" spans="1:18" ht="21.75" customHeight="1">
      <c r="A47" s="61" t="s">
        <v>90</v>
      </c>
      <c r="B47" s="54"/>
      <c r="C47" s="54"/>
      <c r="D47" s="62"/>
      <c r="E47" s="56">
        <f t="shared" ref="E47:O47" si="14">SUM(E48:E49)</f>
        <v>196775</v>
      </c>
      <c r="F47" s="56">
        <f t="shared" si="14"/>
        <v>17485</v>
      </c>
      <c r="G47" s="56">
        <f t="shared" si="14"/>
        <v>154036</v>
      </c>
      <c r="H47" s="56">
        <f t="shared" si="14"/>
        <v>1710</v>
      </c>
      <c r="I47" s="56">
        <f t="shared" si="14"/>
        <v>8140</v>
      </c>
      <c r="J47" s="56">
        <f t="shared" si="14"/>
        <v>4040</v>
      </c>
      <c r="K47" s="56">
        <f t="shared" si="14"/>
        <v>158</v>
      </c>
      <c r="L47" s="56">
        <f t="shared" si="14"/>
        <v>0</v>
      </c>
      <c r="M47" s="56">
        <f t="shared" si="14"/>
        <v>1331</v>
      </c>
      <c r="N47" s="56">
        <f t="shared" si="14"/>
        <v>383675</v>
      </c>
      <c r="O47" s="56">
        <f t="shared" si="14"/>
        <v>144141</v>
      </c>
      <c r="P47" s="155"/>
      <c r="Q47" s="3"/>
      <c r="R47" s="3"/>
    </row>
    <row r="48" spans="1:18" ht="16.5" customHeight="1">
      <c r="A48" s="20" t="s">
        <v>91</v>
      </c>
      <c r="B48" s="2" t="s">
        <v>92</v>
      </c>
      <c r="C48" s="2" t="e">
        <f>VLOOKUP(B51,[1]serial!$C$1:$D$37,2,FALSE)</f>
        <v>#N/A</v>
      </c>
      <c r="D48" s="3" t="s">
        <v>93</v>
      </c>
      <c r="E48" s="28">
        <v>66434</v>
      </c>
      <c r="F48" s="28">
        <v>10190</v>
      </c>
      <c r="G48" s="28">
        <v>92262</v>
      </c>
      <c r="H48" s="28">
        <v>1710</v>
      </c>
      <c r="I48" s="28">
        <v>8101</v>
      </c>
      <c r="J48" s="28">
        <v>3981</v>
      </c>
      <c r="K48" s="28">
        <v>31</v>
      </c>
      <c r="L48" s="59">
        <v>0</v>
      </c>
      <c r="M48" s="28">
        <v>1206</v>
      </c>
      <c r="N48" s="28">
        <v>183915</v>
      </c>
      <c r="O48" s="59">
        <v>71049</v>
      </c>
      <c r="P48" s="155"/>
      <c r="Q48" s="3"/>
      <c r="R48" s="3"/>
    </row>
    <row r="49" spans="1:26" ht="30.75" customHeight="1">
      <c r="A49" s="167" t="s">
        <v>94</v>
      </c>
      <c r="B49" s="2" t="s">
        <v>95</v>
      </c>
      <c r="C49" s="2" t="e">
        <f>VLOOKUP(B52,[1]serial!$C$1:$D$37,2,FALSE)</f>
        <v>#N/A</v>
      </c>
      <c r="D49" s="3" t="s">
        <v>96</v>
      </c>
      <c r="E49" s="28">
        <v>130341</v>
      </c>
      <c r="F49" s="28">
        <v>7295</v>
      </c>
      <c r="G49" s="28">
        <v>61774</v>
      </c>
      <c r="H49" s="28">
        <v>0</v>
      </c>
      <c r="I49" s="28">
        <v>39</v>
      </c>
      <c r="J49" s="28">
        <v>59</v>
      </c>
      <c r="K49" s="28">
        <v>127</v>
      </c>
      <c r="L49" s="59">
        <v>0</v>
      </c>
      <c r="M49" s="28">
        <v>125</v>
      </c>
      <c r="N49" s="28">
        <v>199760</v>
      </c>
      <c r="O49" s="59">
        <v>73092</v>
      </c>
      <c r="P49" s="155"/>
      <c r="Q49" s="3"/>
      <c r="R49" s="3"/>
    </row>
    <row r="50" spans="1:26" ht="29.25" customHeight="1">
      <c r="A50" s="121" t="s">
        <v>125</v>
      </c>
      <c r="B50" s="89"/>
      <c r="C50" s="89"/>
      <c r="D50" s="89"/>
      <c r="E50" s="24">
        <f t="shared" ref="E50:O50" si="15">E26+E17+E14+E11</f>
        <v>38970231</v>
      </c>
      <c r="F50" s="24">
        <f t="shared" si="15"/>
        <v>2691768</v>
      </c>
      <c r="G50" s="24">
        <f t="shared" si="15"/>
        <v>329283</v>
      </c>
      <c r="H50" s="24">
        <f t="shared" si="15"/>
        <v>328276</v>
      </c>
      <c r="I50" s="24">
        <f t="shared" si="15"/>
        <v>82508</v>
      </c>
      <c r="J50" s="24">
        <f t="shared" si="15"/>
        <v>45145</v>
      </c>
      <c r="K50" s="24">
        <f t="shared" si="15"/>
        <v>175828</v>
      </c>
      <c r="L50" s="24">
        <f t="shared" si="15"/>
        <v>12456722</v>
      </c>
      <c r="M50" s="24">
        <f t="shared" si="15"/>
        <v>1111398</v>
      </c>
      <c r="N50" s="24">
        <f t="shared" si="15"/>
        <v>56264971</v>
      </c>
      <c r="O50" s="24">
        <f t="shared" si="15"/>
        <v>23722956</v>
      </c>
      <c r="P50" s="168"/>
      <c r="Q50" s="136"/>
      <c r="R50" s="136"/>
      <c r="S50" s="137"/>
      <c r="T50" s="137"/>
      <c r="U50" s="137"/>
      <c r="V50" s="137"/>
      <c r="W50" s="137"/>
      <c r="X50" s="137"/>
      <c r="Y50" s="137"/>
      <c r="Z50" s="137"/>
    </row>
    <row r="51" spans="1:26" ht="14.25" customHeight="1">
      <c r="A51" s="3"/>
      <c r="B51" s="3"/>
      <c r="C51" s="3"/>
      <c r="D51" s="3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3"/>
      <c r="R51" s="3"/>
    </row>
    <row r="52" spans="1:26" ht="14.25" customHeight="1">
      <c r="A52" s="3"/>
      <c r="B52" s="3"/>
      <c r="C52" s="3"/>
      <c r="D52" s="3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3"/>
      <c r="R52" s="3"/>
    </row>
    <row r="53" spans="1:26" ht="14.25" customHeight="1">
      <c r="A53" s="3"/>
      <c r="B53" s="3"/>
      <c r="C53" s="3"/>
      <c r="D53" s="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3"/>
      <c r="R53" s="3"/>
    </row>
    <row r="54" spans="1:26" ht="14.25" customHeight="1">
      <c r="A54" s="3"/>
      <c r="B54" s="3"/>
      <c r="C54" s="3"/>
      <c r="D54" s="3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3"/>
      <c r="R54" s="3"/>
    </row>
    <row r="55" spans="1:26" ht="14.25" customHeight="1">
      <c r="A55" s="3"/>
      <c r="B55" s="3"/>
      <c r="C55" s="3"/>
      <c r="D55" s="3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3"/>
      <c r="R55" s="3"/>
    </row>
    <row r="56" spans="1:26" ht="14.25" customHeight="1">
      <c r="A56" s="3"/>
      <c r="B56" s="3"/>
      <c r="C56" s="3"/>
      <c r="D56" s="3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3"/>
      <c r="R56" s="3"/>
    </row>
    <row r="57" spans="1:26" ht="14.25" customHeight="1">
      <c r="A57" s="3"/>
      <c r="B57" s="3"/>
      <c r="C57" s="3"/>
      <c r="D57" s="3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3"/>
      <c r="R57" s="3"/>
    </row>
    <row r="58" spans="1:26" ht="14.25" customHeight="1">
      <c r="A58" s="3"/>
      <c r="B58" s="3"/>
      <c r="C58" s="3"/>
      <c r="D58" s="3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3"/>
      <c r="R58" s="3"/>
    </row>
    <row r="59" spans="1:26" ht="14.25" customHeight="1">
      <c r="A59" s="3"/>
      <c r="B59" s="3"/>
      <c r="C59" s="3"/>
      <c r="D59" s="3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3"/>
      <c r="R59" s="3"/>
    </row>
    <row r="60" spans="1:26" ht="14.25" customHeight="1">
      <c r="A60" s="3"/>
      <c r="B60" s="3"/>
      <c r="C60" s="3"/>
      <c r="D60" s="3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3"/>
      <c r="R60" s="3"/>
    </row>
    <row r="61" spans="1:26" ht="14.25" customHeight="1">
      <c r="A61" s="3"/>
      <c r="B61" s="3"/>
      <c r="C61" s="3"/>
      <c r="D61" s="3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3"/>
      <c r="R61" s="3"/>
    </row>
    <row r="62" spans="1:26" ht="14.25" customHeight="1">
      <c r="A62" s="3"/>
      <c r="B62" s="3"/>
      <c r="C62" s="3"/>
      <c r="D62" s="3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3"/>
      <c r="R62" s="3"/>
    </row>
    <row r="63" spans="1:26" ht="14.25" customHeight="1">
      <c r="A63" s="3"/>
      <c r="B63" s="3"/>
      <c r="C63" s="3"/>
      <c r="D63" s="3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3"/>
      <c r="R63" s="3"/>
    </row>
    <row r="64" spans="1:26" ht="14.25" customHeight="1">
      <c r="A64" s="3"/>
      <c r="B64" s="3"/>
      <c r="C64" s="3"/>
      <c r="D64" s="3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3"/>
      <c r="R64" s="3"/>
    </row>
    <row r="65" spans="1:18" ht="14.25" customHeight="1">
      <c r="A65" s="3"/>
      <c r="B65" s="3"/>
      <c r="C65" s="3"/>
      <c r="D65" s="3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3"/>
      <c r="R65" s="3"/>
    </row>
    <row r="66" spans="1:18" ht="14.25" customHeight="1">
      <c r="A66" s="3"/>
      <c r="B66" s="3"/>
      <c r="C66" s="3"/>
      <c r="D66" s="3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3"/>
      <c r="R66" s="3"/>
    </row>
    <row r="67" spans="1:18" ht="14.25" customHeight="1">
      <c r="A67" s="3"/>
      <c r="B67" s="3"/>
      <c r="C67" s="3"/>
      <c r="D67" s="3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3"/>
      <c r="R67" s="3"/>
    </row>
    <row r="68" spans="1:18" ht="14.25" customHeight="1">
      <c r="A68" s="3"/>
      <c r="B68" s="3"/>
      <c r="C68" s="3"/>
      <c r="D68" s="3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3"/>
      <c r="R68" s="3"/>
    </row>
    <row r="69" spans="1:18" ht="14.25" customHeight="1">
      <c r="A69" s="3"/>
      <c r="B69" s="3"/>
      <c r="C69" s="3"/>
      <c r="D69" s="3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3"/>
      <c r="R69" s="3"/>
    </row>
    <row r="70" spans="1:18" ht="14.25" customHeight="1">
      <c r="A70" s="3"/>
      <c r="B70" s="3"/>
      <c r="C70" s="3"/>
      <c r="D70" s="3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3"/>
      <c r="R70" s="3"/>
    </row>
    <row r="71" spans="1:18" ht="14.25" customHeight="1">
      <c r="A71" s="3"/>
      <c r="B71" s="3"/>
      <c r="C71" s="3"/>
      <c r="D71" s="3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3"/>
      <c r="R71" s="3"/>
    </row>
    <row r="72" spans="1:18" ht="14.25" customHeight="1">
      <c r="A72" s="3"/>
      <c r="B72" s="3"/>
      <c r="C72" s="3"/>
      <c r="D72" s="3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3"/>
      <c r="R72" s="3"/>
    </row>
    <row r="73" spans="1:18" ht="14.25" customHeight="1">
      <c r="A73" s="3"/>
      <c r="B73" s="3"/>
      <c r="C73" s="3"/>
      <c r="D73" s="3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3"/>
      <c r="R73" s="3"/>
    </row>
    <row r="74" spans="1:18" ht="14.25" customHeight="1">
      <c r="A74" s="3"/>
      <c r="B74" s="3"/>
      <c r="C74" s="3"/>
      <c r="D74" s="3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3"/>
      <c r="R74" s="3"/>
    </row>
    <row r="75" spans="1:18" ht="14.25" customHeight="1">
      <c r="A75" s="3"/>
      <c r="B75" s="3"/>
      <c r="C75" s="3"/>
      <c r="D75" s="3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3"/>
      <c r="R75" s="3"/>
    </row>
    <row r="76" spans="1:18" ht="14.25" customHeight="1">
      <c r="A76" s="3"/>
      <c r="B76" s="3"/>
      <c r="C76" s="3"/>
      <c r="D76" s="3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3"/>
      <c r="R76" s="3"/>
    </row>
    <row r="77" spans="1:18" ht="14.25" customHeight="1">
      <c r="A77" s="3"/>
      <c r="B77" s="3"/>
      <c r="C77" s="3"/>
      <c r="D77" s="3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3"/>
      <c r="R77" s="3"/>
    </row>
    <row r="78" spans="1:18" ht="14.25" customHeight="1">
      <c r="A78" s="3"/>
      <c r="B78" s="3"/>
      <c r="C78" s="3"/>
      <c r="D78" s="3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3"/>
      <c r="R78" s="3"/>
    </row>
    <row r="79" spans="1:18" ht="14.25" customHeight="1">
      <c r="A79" s="3"/>
      <c r="B79" s="3"/>
      <c r="C79" s="3"/>
      <c r="D79" s="3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3"/>
      <c r="R79" s="3"/>
    </row>
    <row r="80" spans="1:18" ht="14.25" customHeight="1">
      <c r="A80" s="3"/>
      <c r="B80" s="3"/>
      <c r="C80" s="3"/>
      <c r="D80" s="3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3"/>
      <c r="R80" s="3"/>
    </row>
    <row r="81" spans="1:18" ht="14.25" customHeight="1">
      <c r="A81" s="3"/>
      <c r="B81" s="3"/>
      <c r="C81" s="3"/>
      <c r="D81" s="3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3"/>
      <c r="R81" s="3"/>
    </row>
    <row r="82" spans="1:18" ht="14.25" customHeight="1">
      <c r="A82" s="3"/>
      <c r="B82" s="3"/>
      <c r="C82" s="3"/>
      <c r="D82" s="3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3"/>
      <c r="R82" s="3"/>
    </row>
    <row r="83" spans="1:18" ht="14.25" customHeight="1">
      <c r="A83" s="3"/>
      <c r="B83" s="3"/>
      <c r="C83" s="3"/>
      <c r="D83" s="3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"/>
      <c r="R83" s="3"/>
    </row>
    <row r="84" spans="1:18" ht="14.25" customHeight="1">
      <c r="A84" s="3"/>
      <c r="B84" s="3"/>
      <c r="C84" s="3"/>
      <c r="D84" s="3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3"/>
      <c r="R84" s="3"/>
    </row>
    <row r="85" spans="1:18" ht="14.25" customHeight="1">
      <c r="A85" s="3"/>
      <c r="B85" s="3"/>
      <c r="C85" s="3"/>
      <c r="D85" s="3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3"/>
      <c r="R85" s="3"/>
    </row>
    <row r="86" spans="1:18" ht="14.25" customHeight="1">
      <c r="A86" s="3"/>
      <c r="B86" s="3"/>
      <c r="C86" s="3"/>
      <c r="D86" s="3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3"/>
      <c r="R86" s="3"/>
    </row>
    <row r="87" spans="1:18" ht="14.25" customHeight="1">
      <c r="A87" s="3"/>
      <c r="B87" s="3"/>
      <c r="C87" s="3"/>
      <c r="D87" s="3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3"/>
      <c r="R87" s="3"/>
    </row>
    <row r="88" spans="1:18" ht="14.25" customHeight="1">
      <c r="A88" s="3"/>
      <c r="B88" s="3"/>
      <c r="C88" s="3"/>
      <c r="D88" s="3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3"/>
      <c r="R88" s="3"/>
    </row>
    <row r="89" spans="1:18" ht="14.25" customHeight="1">
      <c r="A89" s="3"/>
      <c r="B89" s="3"/>
      <c r="C89" s="3"/>
      <c r="D89" s="3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3"/>
      <c r="R89" s="3"/>
    </row>
    <row r="90" spans="1:18" ht="14.25" customHeight="1">
      <c r="A90" s="3"/>
      <c r="B90" s="3"/>
      <c r="C90" s="3"/>
      <c r="D90" s="3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3"/>
      <c r="R90" s="3"/>
    </row>
    <row r="91" spans="1:18" ht="14.25" customHeight="1">
      <c r="A91" s="3"/>
      <c r="B91" s="3"/>
      <c r="C91" s="3"/>
      <c r="D91" s="3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3"/>
      <c r="R91" s="3"/>
    </row>
    <row r="92" spans="1:18" ht="14.25" customHeight="1">
      <c r="A92" s="3"/>
      <c r="B92" s="3"/>
      <c r="C92" s="3"/>
      <c r="D92" s="3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3"/>
      <c r="R92" s="3"/>
    </row>
    <row r="93" spans="1:18" ht="14.25" customHeight="1">
      <c r="A93" s="3"/>
      <c r="B93" s="3"/>
      <c r="C93" s="3"/>
      <c r="D93" s="3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3"/>
      <c r="R93" s="3"/>
    </row>
    <row r="94" spans="1:18" ht="14.25" customHeight="1">
      <c r="A94" s="3"/>
      <c r="B94" s="3"/>
      <c r="C94" s="3"/>
      <c r="D94" s="3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3"/>
      <c r="R94" s="3"/>
    </row>
    <row r="95" spans="1:18" ht="14.25" customHeight="1">
      <c r="A95" s="3"/>
      <c r="B95" s="3"/>
      <c r="C95" s="3"/>
      <c r="D95" s="3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3"/>
      <c r="R95" s="3"/>
    </row>
    <row r="96" spans="1:18" ht="14.25" customHeight="1">
      <c r="A96" s="3"/>
      <c r="B96" s="3"/>
      <c r="C96" s="3"/>
      <c r="D96" s="3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3"/>
      <c r="R96" s="3"/>
    </row>
    <row r="97" spans="1:18" ht="14.25" customHeight="1">
      <c r="A97" s="3"/>
      <c r="B97" s="3"/>
      <c r="C97" s="3"/>
      <c r="D97" s="3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3"/>
      <c r="R97" s="3"/>
    </row>
    <row r="98" spans="1:18" ht="14.25" customHeight="1">
      <c r="A98" s="3"/>
      <c r="B98" s="3"/>
      <c r="C98" s="3"/>
      <c r="D98" s="3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3"/>
      <c r="R98" s="3"/>
    </row>
    <row r="99" spans="1:18" ht="14.25" customHeight="1">
      <c r="A99" s="3"/>
      <c r="B99" s="3"/>
      <c r="C99" s="3"/>
      <c r="D99" s="3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3"/>
      <c r="R99" s="3"/>
    </row>
    <row r="100" spans="1:18" ht="14.25" customHeight="1">
      <c r="A100" s="3"/>
      <c r="B100" s="3"/>
      <c r="C100" s="3"/>
      <c r="D100" s="3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3"/>
      <c r="R100" s="3"/>
    </row>
    <row r="101" spans="1:18" ht="14.25" customHeight="1">
      <c r="A101" s="3"/>
      <c r="B101" s="3"/>
      <c r="C101" s="3"/>
      <c r="D101" s="3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3"/>
      <c r="R101" s="3"/>
    </row>
    <row r="102" spans="1:18" ht="14.25" customHeight="1">
      <c r="A102" s="3"/>
      <c r="B102" s="3"/>
      <c r="C102" s="3"/>
      <c r="D102" s="3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3"/>
      <c r="R102" s="3"/>
    </row>
    <row r="103" spans="1:18" ht="14.25" customHeight="1">
      <c r="A103" s="3"/>
      <c r="B103" s="3"/>
      <c r="C103" s="3"/>
      <c r="D103" s="3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3"/>
      <c r="R103" s="3"/>
    </row>
    <row r="104" spans="1:18" ht="14.25" customHeight="1">
      <c r="A104" s="3"/>
      <c r="B104" s="3"/>
      <c r="C104" s="3"/>
      <c r="D104" s="3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3"/>
      <c r="R104" s="3"/>
    </row>
    <row r="105" spans="1:18" ht="14.25" customHeight="1">
      <c r="A105" s="3"/>
      <c r="B105" s="3"/>
      <c r="C105" s="3"/>
      <c r="D105" s="3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3"/>
      <c r="R105" s="3"/>
    </row>
    <row r="106" spans="1:18" ht="14.25" customHeight="1">
      <c r="A106" s="3"/>
      <c r="B106" s="3"/>
      <c r="C106" s="3"/>
      <c r="D106" s="3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3"/>
      <c r="R106" s="3"/>
    </row>
    <row r="107" spans="1:18" ht="14.25" customHeight="1">
      <c r="A107" s="3"/>
      <c r="B107" s="3"/>
      <c r="C107" s="3"/>
      <c r="D107" s="3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3"/>
      <c r="R107" s="3"/>
    </row>
    <row r="108" spans="1:18" ht="14.25" customHeight="1">
      <c r="A108" s="3"/>
      <c r="B108" s="3"/>
      <c r="C108" s="3"/>
      <c r="D108" s="3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3"/>
      <c r="R108" s="3"/>
    </row>
    <row r="109" spans="1:18" ht="14.25" customHeight="1">
      <c r="A109" s="3"/>
      <c r="B109" s="3"/>
      <c r="C109" s="3"/>
      <c r="D109" s="3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3"/>
      <c r="R109" s="3"/>
    </row>
    <row r="110" spans="1:18" ht="14.25" customHeight="1">
      <c r="A110" s="3"/>
      <c r="B110" s="3"/>
      <c r="C110" s="3"/>
      <c r="D110" s="3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3"/>
      <c r="R110" s="3"/>
    </row>
    <row r="111" spans="1:18" ht="14.25" customHeight="1">
      <c r="A111" s="3"/>
      <c r="B111" s="3"/>
      <c r="C111" s="3"/>
      <c r="D111" s="3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3"/>
      <c r="R111" s="3"/>
    </row>
    <row r="112" spans="1:18" ht="14.25" customHeight="1">
      <c r="A112" s="3"/>
      <c r="B112" s="3"/>
      <c r="C112" s="3"/>
      <c r="D112" s="3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3"/>
      <c r="R112" s="3"/>
    </row>
    <row r="113" spans="1:18" ht="14.25" customHeight="1">
      <c r="A113" s="3"/>
      <c r="B113" s="3"/>
      <c r="C113" s="3"/>
      <c r="D113" s="3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3"/>
      <c r="R113" s="3"/>
    </row>
    <row r="114" spans="1:18" ht="14.25" customHeight="1">
      <c r="A114" s="3"/>
      <c r="B114" s="3"/>
      <c r="C114" s="3"/>
      <c r="D114" s="3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3"/>
      <c r="R114" s="3"/>
    </row>
    <row r="115" spans="1:18" ht="14.25" customHeight="1">
      <c r="A115" s="3"/>
      <c r="B115" s="3"/>
      <c r="C115" s="3"/>
      <c r="D115" s="3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3"/>
      <c r="R115" s="3"/>
    </row>
    <row r="116" spans="1:18" ht="14.25" customHeight="1">
      <c r="A116" s="3"/>
      <c r="B116" s="3"/>
      <c r="C116" s="3"/>
      <c r="D116" s="3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3"/>
      <c r="R116" s="3"/>
    </row>
    <row r="117" spans="1:18" ht="14.25" customHeight="1">
      <c r="A117" s="3"/>
      <c r="B117" s="3"/>
      <c r="C117" s="3"/>
      <c r="D117" s="3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3"/>
      <c r="R117" s="3"/>
    </row>
    <row r="118" spans="1:18" ht="14.25" customHeight="1">
      <c r="A118" s="3"/>
      <c r="B118" s="3"/>
      <c r="C118" s="3"/>
      <c r="D118" s="3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3"/>
      <c r="R118" s="3"/>
    </row>
    <row r="119" spans="1:18" ht="14.25" customHeight="1">
      <c r="A119" s="3"/>
      <c r="B119" s="3"/>
      <c r="C119" s="3"/>
      <c r="D119" s="3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3"/>
      <c r="R119" s="3"/>
    </row>
    <row r="120" spans="1:18" ht="14.25" customHeight="1">
      <c r="A120" s="3"/>
      <c r="B120" s="3"/>
      <c r="C120" s="3"/>
      <c r="D120" s="3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3"/>
      <c r="R120" s="3"/>
    </row>
    <row r="121" spans="1:18" ht="14.25" customHeight="1">
      <c r="A121" s="3"/>
      <c r="B121" s="3"/>
      <c r="C121" s="3"/>
      <c r="D121" s="3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3"/>
      <c r="R121" s="3"/>
    </row>
    <row r="122" spans="1:18" ht="14.25" customHeight="1">
      <c r="A122" s="3"/>
      <c r="B122" s="3"/>
      <c r="C122" s="3"/>
      <c r="D122" s="3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3"/>
      <c r="R122" s="3"/>
    </row>
    <row r="123" spans="1:18" ht="14.25" customHeight="1">
      <c r="A123" s="3"/>
      <c r="B123" s="3"/>
      <c r="C123" s="3"/>
      <c r="D123" s="3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3"/>
      <c r="R123" s="3"/>
    </row>
    <row r="124" spans="1:18" ht="14.25" customHeight="1">
      <c r="A124" s="3"/>
      <c r="B124" s="3"/>
      <c r="C124" s="3"/>
      <c r="D124" s="3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3"/>
      <c r="R124" s="3"/>
    </row>
    <row r="125" spans="1:18" ht="14.25" customHeight="1">
      <c r="A125" s="3"/>
      <c r="B125" s="3"/>
      <c r="C125" s="3"/>
      <c r="D125" s="3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3"/>
      <c r="R125" s="3"/>
    </row>
    <row r="126" spans="1:18" ht="14.25" customHeight="1">
      <c r="A126" s="3"/>
      <c r="B126" s="3"/>
      <c r="C126" s="3"/>
      <c r="D126" s="3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3"/>
      <c r="R126" s="3"/>
    </row>
    <row r="127" spans="1:18" ht="14.25" customHeight="1">
      <c r="A127" s="3"/>
      <c r="B127" s="3"/>
      <c r="C127" s="3"/>
      <c r="D127" s="3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3"/>
      <c r="R127" s="3"/>
    </row>
    <row r="128" spans="1:18" ht="14.25" customHeight="1">
      <c r="A128" s="3"/>
      <c r="B128" s="3"/>
      <c r="C128" s="3"/>
      <c r="D128" s="3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3"/>
      <c r="R128" s="3"/>
    </row>
    <row r="129" spans="1:18" ht="14.25" customHeight="1">
      <c r="A129" s="3"/>
      <c r="B129" s="3"/>
      <c r="C129" s="3"/>
      <c r="D129" s="3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3"/>
      <c r="R129" s="3"/>
    </row>
    <row r="130" spans="1:18" ht="14.25" customHeight="1">
      <c r="A130" s="3"/>
      <c r="B130" s="3"/>
      <c r="C130" s="3"/>
      <c r="D130" s="3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3"/>
      <c r="R130" s="3"/>
    </row>
    <row r="131" spans="1:18" ht="14.25" customHeight="1">
      <c r="A131" s="3"/>
      <c r="B131" s="3"/>
      <c r="C131" s="3"/>
      <c r="D131" s="3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3"/>
      <c r="R131" s="3"/>
    </row>
    <row r="132" spans="1:18" ht="14.25" customHeight="1">
      <c r="A132" s="3"/>
      <c r="B132" s="3"/>
      <c r="C132" s="3"/>
      <c r="D132" s="3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3"/>
      <c r="R132" s="3"/>
    </row>
    <row r="133" spans="1:18" ht="14.25" customHeight="1">
      <c r="A133" s="3"/>
      <c r="B133" s="3"/>
      <c r="C133" s="3"/>
      <c r="D133" s="3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3"/>
      <c r="R133" s="3"/>
    </row>
    <row r="134" spans="1:18" ht="14.25" customHeight="1">
      <c r="A134" s="3"/>
      <c r="B134" s="3"/>
      <c r="C134" s="3"/>
      <c r="D134" s="3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3"/>
      <c r="R134" s="3"/>
    </row>
    <row r="135" spans="1:18" ht="14.25" customHeight="1">
      <c r="A135" s="3"/>
      <c r="B135" s="3"/>
      <c r="C135" s="3"/>
      <c r="D135" s="3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3"/>
      <c r="R135" s="3"/>
    </row>
    <row r="136" spans="1:18" ht="14.25" customHeight="1">
      <c r="A136" s="3"/>
      <c r="B136" s="3"/>
      <c r="C136" s="3"/>
      <c r="D136" s="3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3"/>
      <c r="R136" s="3"/>
    </row>
    <row r="137" spans="1:18" ht="14.25" customHeight="1">
      <c r="A137" s="3"/>
      <c r="B137" s="3"/>
      <c r="C137" s="3"/>
      <c r="D137" s="3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3"/>
      <c r="R137" s="3"/>
    </row>
    <row r="138" spans="1:18" ht="14.25" customHeight="1">
      <c r="A138" s="3"/>
      <c r="B138" s="3"/>
      <c r="C138" s="3"/>
      <c r="D138" s="3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3"/>
      <c r="R138" s="3"/>
    </row>
    <row r="139" spans="1:18" ht="14.25" customHeight="1">
      <c r="A139" s="3"/>
      <c r="B139" s="3"/>
      <c r="C139" s="3"/>
      <c r="D139" s="3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3"/>
      <c r="R139" s="3"/>
    </row>
    <row r="140" spans="1:18" ht="14.25" customHeight="1">
      <c r="A140" s="3"/>
      <c r="B140" s="3"/>
      <c r="C140" s="3"/>
      <c r="D140" s="3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3"/>
      <c r="R140" s="3"/>
    </row>
    <row r="141" spans="1:18" ht="14.25" customHeight="1">
      <c r="A141" s="3"/>
      <c r="B141" s="3"/>
      <c r="C141" s="3"/>
      <c r="D141" s="3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3"/>
      <c r="R141" s="3"/>
    </row>
    <row r="142" spans="1:18" ht="14.25" customHeight="1">
      <c r="A142" s="3"/>
      <c r="B142" s="3"/>
      <c r="C142" s="3"/>
      <c r="D142" s="3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3"/>
      <c r="R142" s="3"/>
    </row>
    <row r="143" spans="1:18" ht="14.25" customHeight="1">
      <c r="A143" s="3"/>
      <c r="B143" s="3"/>
      <c r="C143" s="3"/>
      <c r="D143" s="3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3"/>
      <c r="R143" s="3"/>
    </row>
    <row r="144" spans="1:18" ht="14.25" customHeight="1">
      <c r="A144" s="3"/>
      <c r="B144" s="3"/>
      <c r="C144" s="3"/>
      <c r="D144" s="3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3"/>
      <c r="R144" s="3"/>
    </row>
    <row r="145" spans="1:18" ht="14.25" customHeight="1">
      <c r="A145" s="3"/>
      <c r="B145" s="3"/>
      <c r="C145" s="3"/>
      <c r="D145" s="3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3"/>
      <c r="R145" s="3"/>
    </row>
    <row r="146" spans="1:18" ht="14.25" customHeight="1">
      <c r="A146" s="3"/>
      <c r="B146" s="3"/>
      <c r="C146" s="3"/>
      <c r="D146" s="3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3"/>
      <c r="R146" s="3"/>
    </row>
    <row r="147" spans="1:18" ht="14.25" customHeight="1">
      <c r="A147" s="3"/>
      <c r="B147" s="3"/>
      <c r="C147" s="3"/>
      <c r="D147" s="3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3"/>
      <c r="R147" s="3"/>
    </row>
    <row r="148" spans="1:18" ht="14.25" customHeight="1">
      <c r="A148" s="3"/>
      <c r="B148" s="3"/>
      <c r="C148" s="3"/>
      <c r="D148" s="3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3"/>
      <c r="R148" s="3"/>
    </row>
    <row r="149" spans="1:18" ht="14.25" customHeight="1">
      <c r="A149" s="3"/>
      <c r="B149" s="3"/>
      <c r="C149" s="3"/>
      <c r="D149" s="3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3"/>
      <c r="R149" s="3"/>
    </row>
    <row r="150" spans="1:18" ht="14.25" customHeight="1">
      <c r="A150" s="3"/>
      <c r="B150" s="3"/>
      <c r="C150" s="3"/>
      <c r="D150" s="3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3"/>
      <c r="R150" s="3"/>
    </row>
    <row r="151" spans="1:18" ht="14.25" customHeight="1">
      <c r="A151" s="3"/>
      <c r="B151" s="3"/>
      <c r="C151" s="3"/>
      <c r="D151" s="3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3"/>
      <c r="R151" s="3"/>
    </row>
    <row r="152" spans="1:18" ht="14.25" customHeight="1">
      <c r="A152" s="3"/>
      <c r="B152" s="3"/>
      <c r="C152" s="3"/>
      <c r="D152" s="3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3"/>
      <c r="R152" s="3"/>
    </row>
    <row r="153" spans="1:18" ht="14.25" customHeight="1">
      <c r="A153" s="3"/>
      <c r="B153" s="3"/>
      <c r="C153" s="3"/>
      <c r="D153" s="3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3"/>
      <c r="R153" s="3"/>
    </row>
    <row r="154" spans="1:18" ht="14.25" customHeight="1">
      <c r="A154" s="3"/>
      <c r="B154" s="3"/>
      <c r="C154" s="3"/>
      <c r="D154" s="3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3"/>
      <c r="R154" s="3"/>
    </row>
    <row r="155" spans="1:18" ht="14.25" customHeight="1">
      <c r="A155" s="3"/>
      <c r="B155" s="3"/>
      <c r="C155" s="3"/>
      <c r="D155" s="3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3"/>
      <c r="R155" s="3"/>
    </row>
    <row r="156" spans="1:18" ht="14.25" customHeight="1">
      <c r="A156" s="3"/>
      <c r="B156" s="3"/>
      <c r="C156" s="3"/>
      <c r="D156" s="3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3"/>
      <c r="R156" s="3"/>
    </row>
    <row r="157" spans="1:18" ht="14.25" customHeight="1">
      <c r="A157" s="3"/>
      <c r="B157" s="3"/>
      <c r="C157" s="3"/>
      <c r="D157" s="3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3"/>
      <c r="R157" s="3"/>
    </row>
    <row r="158" spans="1:18" ht="14.25" customHeight="1">
      <c r="A158" s="3"/>
      <c r="B158" s="3"/>
      <c r="C158" s="3"/>
      <c r="D158" s="3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3"/>
      <c r="R158" s="3"/>
    </row>
    <row r="159" spans="1:18" ht="14.25" customHeight="1">
      <c r="A159" s="3"/>
      <c r="B159" s="3"/>
      <c r="C159" s="3"/>
      <c r="D159" s="3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3"/>
      <c r="R159" s="3"/>
    </row>
    <row r="160" spans="1:18" ht="14.25" customHeight="1">
      <c r="A160" s="3"/>
      <c r="B160" s="3"/>
      <c r="C160" s="3"/>
      <c r="D160" s="3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3"/>
      <c r="R160" s="3"/>
    </row>
    <row r="161" spans="1:18" ht="14.25" customHeight="1">
      <c r="A161" s="3"/>
      <c r="B161" s="3"/>
      <c r="C161" s="3"/>
      <c r="D161" s="3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3"/>
      <c r="R161" s="3"/>
    </row>
    <row r="162" spans="1:18" ht="14.25" customHeight="1">
      <c r="A162" s="3"/>
      <c r="B162" s="3"/>
      <c r="C162" s="3"/>
      <c r="D162" s="3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3"/>
      <c r="R162" s="3"/>
    </row>
    <row r="163" spans="1:18" ht="14.25" customHeight="1">
      <c r="A163" s="3"/>
      <c r="B163" s="3"/>
      <c r="C163" s="3"/>
      <c r="D163" s="3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3"/>
      <c r="R163" s="3"/>
    </row>
    <row r="164" spans="1:18" ht="14.25" customHeight="1">
      <c r="A164" s="3"/>
      <c r="B164" s="3"/>
      <c r="C164" s="3"/>
      <c r="D164" s="3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3"/>
      <c r="R164" s="3"/>
    </row>
    <row r="165" spans="1:18" ht="14.25" customHeight="1">
      <c r="A165" s="3"/>
      <c r="B165" s="3"/>
      <c r="C165" s="3"/>
      <c r="D165" s="3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3"/>
      <c r="R165" s="3"/>
    </row>
    <row r="166" spans="1:18" ht="14.25" customHeight="1">
      <c r="A166" s="3"/>
      <c r="B166" s="3"/>
      <c r="C166" s="3"/>
      <c r="D166" s="3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3"/>
      <c r="R166" s="3"/>
    </row>
    <row r="167" spans="1:18" ht="14.25" customHeight="1">
      <c r="A167" s="3"/>
      <c r="B167" s="3"/>
      <c r="C167" s="3"/>
      <c r="D167" s="3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3"/>
      <c r="R167" s="3"/>
    </row>
    <row r="168" spans="1:18" ht="14.25" customHeight="1">
      <c r="A168" s="3"/>
      <c r="B168" s="3"/>
      <c r="C168" s="3"/>
      <c r="D168" s="3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3"/>
      <c r="R168" s="3"/>
    </row>
    <row r="169" spans="1:18" ht="14.25" customHeight="1">
      <c r="A169" s="3"/>
      <c r="B169" s="3"/>
      <c r="C169" s="3"/>
      <c r="D169" s="3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3"/>
      <c r="R169" s="3"/>
    </row>
    <row r="170" spans="1:18" ht="14.25" customHeight="1">
      <c r="A170" s="3"/>
      <c r="B170" s="3"/>
      <c r="C170" s="3"/>
      <c r="D170" s="3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3"/>
      <c r="R170" s="3"/>
    </row>
    <row r="171" spans="1:18" ht="14.25" customHeight="1">
      <c r="A171" s="3"/>
      <c r="B171" s="3"/>
      <c r="C171" s="3"/>
      <c r="D171" s="3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3"/>
      <c r="R171" s="3"/>
    </row>
    <row r="172" spans="1:18" ht="14.25" customHeight="1">
      <c r="A172" s="3"/>
      <c r="B172" s="3"/>
      <c r="C172" s="3"/>
      <c r="D172" s="3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3"/>
      <c r="R172" s="3"/>
    </row>
    <row r="173" spans="1:18" ht="14.25" customHeight="1">
      <c r="A173" s="3"/>
      <c r="B173" s="3"/>
      <c r="C173" s="3"/>
      <c r="D173" s="3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3"/>
      <c r="R173" s="3"/>
    </row>
    <row r="174" spans="1:18" ht="14.25" customHeight="1">
      <c r="A174" s="3"/>
      <c r="B174" s="3"/>
      <c r="C174" s="3"/>
      <c r="D174" s="3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3"/>
      <c r="R174" s="3"/>
    </row>
    <row r="175" spans="1:18" ht="14.25" customHeight="1">
      <c r="A175" s="3"/>
      <c r="B175" s="3"/>
      <c r="C175" s="3"/>
      <c r="D175" s="3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3"/>
      <c r="R175" s="3"/>
    </row>
    <row r="176" spans="1:18" ht="14.25" customHeight="1">
      <c r="A176" s="3"/>
      <c r="B176" s="3"/>
      <c r="C176" s="3"/>
      <c r="D176" s="3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3"/>
      <c r="R176" s="3"/>
    </row>
    <row r="177" spans="1:18" ht="14.25" customHeight="1">
      <c r="A177" s="3"/>
      <c r="B177" s="3"/>
      <c r="C177" s="3"/>
      <c r="D177" s="3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3"/>
      <c r="R177" s="3"/>
    </row>
    <row r="178" spans="1:18" ht="14.25" customHeight="1">
      <c r="A178" s="3"/>
      <c r="B178" s="3"/>
      <c r="C178" s="3"/>
      <c r="D178" s="3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3"/>
      <c r="R178" s="3"/>
    </row>
    <row r="179" spans="1:18" ht="14.25" customHeight="1">
      <c r="A179" s="3"/>
      <c r="B179" s="3"/>
      <c r="C179" s="3"/>
      <c r="D179" s="3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3"/>
      <c r="R179" s="3"/>
    </row>
    <row r="180" spans="1:18" ht="14.25" customHeight="1">
      <c r="A180" s="3"/>
      <c r="B180" s="3"/>
      <c r="C180" s="3"/>
      <c r="D180" s="3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3"/>
      <c r="R180" s="3"/>
    </row>
    <row r="181" spans="1:18" ht="14.25" customHeight="1">
      <c r="A181" s="3"/>
      <c r="B181" s="3"/>
      <c r="C181" s="3"/>
      <c r="D181" s="3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3"/>
      <c r="R181" s="3"/>
    </row>
    <row r="182" spans="1:18" ht="14.25" customHeight="1">
      <c r="A182" s="3"/>
      <c r="B182" s="3"/>
      <c r="C182" s="3"/>
      <c r="D182" s="3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3"/>
      <c r="R182" s="3"/>
    </row>
    <row r="183" spans="1:18" ht="14.25" customHeight="1">
      <c r="A183" s="3"/>
      <c r="B183" s="3"/>
      <c r="C183" s="3"/>
      <c r="D183" s="3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3"/>
      <c r="R183" s="3"/>
    </row>
    <row r="184" spans="1:18" ht="14.25" customHeight="1">
      <c r="A184" s="3"/>
      <c r="B184" s="3"/>
      <c r="C184" s="3"/>
      <c r="D184" s="3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3"/>
      <c r="R184" s="3"/>
    </row>
    <row r="185" spans="1:18" ht="14.25" customHeight="1">
      <c r="A185" s="3"/>
      <c r="B185" s="3"/>
      <c r="C185" s="3"/>
      <c r="D185" s="3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3"/>
      <c r="R185" s="3"/>
    </row>
    <row r="186" spans="1:18" ht="14.25" customHeight="1">
      <c r="A186" s="3"/>
      <c r="B186" s="3"/>
      <c r="C186" s="3"/>
      <c r="D186" s="3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3"/>
      <c r="R186" s="3"/>
    </row>
    <row r="187" spans="1:18" ht="14.25" customHeight="1">
      <c r="A187" s="3"/>
      <c r="B187" s="3"/>
      <c r="C187" s="3"/>
      <c r="D187" s="3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3"/>
      <c r="R187" s="3"/>
    </row>
    <row r="188" spans="1:18" ht="14.25" customHeight="1">
      <c r="A188" s="3"/>
      <c r="B188" s="3"/>
      <c r="C188" s="3"/>
      <c r="D188" s="3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3"/>
      <c r="R188" s="3"/>
    </row>
    <row r="189" spans="1:18" ht="14.25" customHeight="1">
      <c r="A189" s="3"/>
      <c r="B189" s="3"/>
      <c r="C189" s="3"/>
      <c r="D189" s="3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3"/>
      <c r="R189" s="3"/>
    </row>
    <row r="190" spans="1:18" ht="14.25" customHeight="1">
      <c r="A190" s="3"/>
      <c r="B190" s="3"/>
      <c r="C190" s="3"/>
      <c r="D190" s="3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3"/>
      <c r="R190" s="3"/>
    </row>
    <row r="191" spans="1:18" ht="14.25" customHeight="1">
      <c r="A191" s="3"/>
      <c r="B191" s="3"/>
      <c r="C191" s="3"/>
      <c r="D191" s="3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3"/>
      <c r="R191" s="3"/>
    </row>
    <row r="192" spans="1:18" ht="14.25" customHeight="1">
      <c r="A192" s="3"/>
      <c r="B192" s="3"/>
      <c r="C192" s="3"/>
      <c r="D192" s="3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3"/>
      <c r="R192" s="3"/>
    </row>
    <row r="193" spans="1:18" ht="14.25" customHeight="1">
      <c r="A193" s="3"/>
      <c r="B193" s="3"/>
      <c r="C193" s="3"/>
      <c r="D193" s="3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3"/>
      <c r="R193" s="3"/>
    </row>
    <row r="194" spans="1:18" ht="14.25" customHeight="1">
      <c r="A194" s="3"/>
      <c r="B194" s="3"/>
      <c r="C194" s="3"/>
      <c r="D194" s="3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3"/>
      <c r="R194" s="3"/>
    </row>
    <row r="195" spans="1:18" ht="14.25" customHeight="1">
      <c r="A195" s="3"/>
      <c r="B195" s="3"/>
      <c r="C195" s="3"/>
      <c r="D195" s="3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3"/>
      <c r="R195" s="3"/>
    </row>
    <row r="196" spans="1:18" ht="14.25" customHeight="1">
      <c r="A196" s="3"/>
      <c r="B196" s="3"/>
      <c r="C196" s="3"/>
      <c r="D196" s="3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3"/>
      <c r="R196" s="3"/>
    </row>
    <row r="197" spans="1:18" ht="14.25" customHeight="1">
      <c r="A197" s="3"/>
      <c r="B197" s="3"/>
      <c r="C197" s="3"/>
      <c r="D197" s="3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3"/>
      <c r="R197" s="3"/>
    </row>
    <row r="198" spans="1:18" ht="14.25" customHeight="1">
      <c r="A198" s="3"/>
      <c r="B198" s="3"/>
      <c r="C198" s="3"/>
      <c r="D198" s="3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3"/>
      <c r="R198" s="3"/>
    </row>
    <row r="199" spans="1:18" ht="14.25" customHeight="1">
      <c r="A199" s="3"/>
      <c r="B199" s="3"/>
      <c r="C199" s="3"/>
      <c r="D199" s="3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3"/>
      <c r="R199" s="3"/>
    </row>
    <row r="200" spans="1:18" ht="14.25" customHeight="1">
      <c r="A200" s="3"/>
      <c r="B200" s="3"/>
      <c r="C200" s="3"/>
      <c r="D200" s="3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3"/>
      <c r="R200" s="3"/>
    </row>
    <row r="201" spans="1:18" ht="14.25" customHeight="1">
      <c r="A201" s="3"/>
      <c r="B201" s="3"/>
      <c r="C201" s="3"/>
      <c r="D201" s="3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3"/>
      <c r="R201" s="3"/>
    </row>
    <row r="202" spans="1:18" ht="14.25" customHeight="1">
      <c r="A202" s="3"/>
      <c r="B202" s="3"/>
      <c r="C202" s="3"/>
      <c r="D202" s="3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3"/>
      <c r="R202" s="3"/>
    </row>
    <row r="203" spans="1:18" ht="14.25" customHeight="1">
      <c r="A203" s="3"/>
      <c r="B203" s="3"/>
      <c r="C203" s="3"/>
      <c r="D203" s="3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3"/>
      <c r="R203" s="3"/>
    </row>
    <row r="204" spans="1:18" ht="14.25" customHeight="1">
      <c r="A204" s="3"/>
      <c r="B204" s="3"/>
      <c r="C204" s="3"/>
      <c r="D204" s="3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3"/>
      <c r="R204" s="3"/>
    </row>
    <row r="205" spans="1:18" ht="14.25" customHeight="1">
      <c r="A205" s="3"/>
      <c r="B205" s="3"/>
      <c r="C205" s="3"/>
      <c r="D205" s="3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3"/>
      <c r="R205" s="3"/>
    </row>
    <row r="206" spans="1:18" ht="14.25" customHeight="1">
      <c r="A206" s="3"/>
      <c r="B206" s="3"/>
      <c r="C206" s="3"/>
      <c r="D206" s="3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3"/>
      <c r="R206" s="3"/>
    </row>
    <row r="207" spans="1:18" ht="14.25" customHeight="1">
      <c r="A207" s="3"/>
      <c r="B207" s="3"/>
      <c r="C207" s="3"/>
      <c r="D207" s="3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3"/>
      <c r="R207" s="3"/>
    </row>
    <row r="208" spans="1:18" ht="14.25" customHeight="1">
      <c r="A208" s="3"/>
      <c r="B208" s="3"/>
      <c r="C208" s="3"/>
      <c r="D208" s="3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3"/>
      <c r="R208" s="3"/>
    </row>
    <row r="209" spans="1:18" ht="14.25" customHeight="1">
      <c r="A209" s="3"/>
      <c r="B209" s="3"/>
      <c r="C209" s="3"/>
      <c r="D209" s="3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3"/>
      <c r="R209" s="3"/>
    </row>
    <row r="210" spans="1:18" ht="14.25" customHeight="1">
      <c r="A210" s="3"/>
      <c r="B210" s="3"/>
      <c r="C210" s="3"/>
      <c r="D210" s="3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3"/>
      <c r="R210" s="3"/>
    </row>
    <row r="211" spans="1:18" ht="14.25" customHeight="1">
      <c r="A211" s="3"/>
      <c r="B211" s="3"/>
      <c r="C211" s="3"/>
      <c r="D211" s="3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3"/>
      <c r="R211" s="3"/>
    </row>
    <row r="212" spans="1:18" ht="14.25" customHeight="1">
      <c r="A212" s="3"/>
      <c r="B212" s="3"/>
      <c r="C212" s="3"/>
      <c r="D212" s="3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3"/>
      <c r="R212" s="3"/>
    </row>
    <row r="213" spans="1:18" ht="14.25" customHeight="1">
      <c r="A213" s="3"/>
      <c r="B213" s="3"/>
      <c r="C213" s="3"/>
      <c r="D213" s="3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3"/>
      <c r="R213" s="3"/>
    </row>
    <row r="214" spans="1:18" ht="14.25" customHeight="1">
      <c r="A214" s="3"/>
      <c r="B214" s="3"/>
      <c r="C214" s="3"/>
      <c r="D214" s="3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3"/>
      <c r="R214" s="3"/>
    </row>
    <row r="215" spans="1:18" ht="14.25" customHeight="1">
      <c r="A215" s="3"/>
      <c r="B215" s="3"/>
      <c r="C215" s="3"/>
      <c r="D215" s="3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3"/>
      <c r="R215" s="3"/>
    </row>
    <row r="216" spans="1:18" ht="14.25" customHeight="1">
      <c r="A216" s="3"/>
      <c r="B216" s="3"/>
      <c r="C216" s="3"/>
      <c r="D216" s="3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3"/>
      <c r="R216" s="3"/>
    </row>
    <row r="217" spans="1:18" ht="14.25" customHeight="1">
      <c r="A217" s="3"/>
      <c r="B217" s="3"/>
      <c r="C217" s="3"/>
      <c r="D217" s="3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3"/>
      <c r="R217" s="3"/>
    </row>
    <row r="218" spans="1:18" ht="14.25" customHeight="1">
      <c r="A218" s="3"/>
      <c r="B218" s="3"/>
      <c r="C218" s="3"/>
      <c r="D218" s="3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3"/>
      <c r="R218" s="3"/>
    </row>
    <row r="219" spans="1:18" ht="14.25" customHeight="1">
      <c r="A219" s="3"/>
      <c r="B219" s="3"/>
      <c r="C219" s="3"/>
      <c r="D219" s="3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3"/>
      <c r="R219" s="3"/>
    </row>
    <row r="220" spans="1:18" ht="14.25" customHeight="1">
      <c r="A220" s="3"/>
      <c r="B220" s="3"/>
      <c r="C220" s="3"/>
      <c r="D220" s="3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3"/>
      <c r="R220" s="3"/>
    </row>
    <row r="221" spans="1:18" ht="14.25" customHeight="1">
      <c r="A221" s="3"/>
      <c r="B221" s="3"/>
      <c r="C221" s="3"/>
      <c r="D221" s="3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3"/>
      <c r="R221" s="3"/>
    </row>
    <row r="222" spans="1:18" ht="14.25" customHeight="1">
      <c r="A222" s="3"/>
      <c r="B222" s="3"/>
      <c r="C222" s="3"/>
      <c r="D222" s="3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3"/>
      <c r="R222" s="3"/>
    </row>
    <row r="223" spans="1:18" ht="14.25" customHeight="1">
      <c r="A223" s="3"/>
      <c r="B223" s="3"/>
      <c r="C223" s="3"/>
      <c r="D223" s="3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3"/>
      <c r="R223" s="3"/>
    </row>
    <row r="224" spans="1:18" ht="14.25" customHeight="1">
      <c r="A224" s="3"/>
      <c r="B224" s="3"/>
      <c r="C224" s="3"/>
      <c r="D224" s="3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3"/>
      <c r="R224" s="3"/>
    </row>
    <row r="225" spans="1:18" ht="14.25" customHeight="1">
      <c r="A225" s="3"/>
      <c r="B225" s="3"/>
      <c r="C225" s="3"/>
      <c r="D225" s="3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3"/>
      <c r="R225" s="3"/>
    </row>
    <row r="226" spans="1:18" ht="14.25" customHeight="1">
      <c r="A226" s="3"/>
      <c r="B226" s="3"/>
      <c r="C226" s="3"/>
      <c r="D226" s="3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3"/>
      <c r="R226" s="3"/>
    </row>
    <row r="227" spans="1:18" ht="14.25" customHeight="1">
      <c r="A227" s="3"/>
      <c r="B227" s="3"/>
      <c r="C227" s="3"/>
      <c r="D227" s="3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3"/>
      <c r="R227" s="3"/>
    </row>
    <row r="228" spans="1:18" ht="14.25" customHeight="1">
      <c r="A228" s="3"/>
      <c r="B228" s="3"/>
      <c r="C228" s="3"/>
      <c r="D228" s="3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3"/>
      <c r="R228" s="3"/>
    </row>
    <row r="229" spans="1:18" ht="14.25" customHeight="1">
      <c r="A229" s="3"/>
      <c r="B229" s="3"/>
      <c r="C229" s="3"/>
      <c r="D229" s="3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3"/>
      <c r="R229" s="3"/>
    </row>
    <row r="230" spans="1:18" ht="14.25" customHeight="1">
      <c r="A230" s="3"/>
      <c r="B230" s="3"/>
      <c r="C230" s="3"/>
      <c r="D230" s="3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3"/>
      <c r="R230" s="3"/>
    </row>
    <row r="231" spans="1:18" ht="14.25" customHeight="1">
      <c r="A231" s="3"/>
      <c r="B231" s="3"/>
      <c r="C231" s="3"/>
      <c r="D231" s="3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3"/>
      <c r="R231" s="3"/>
    </row>
    <row r="232" spans="1:18" ht="14.25" customHeight="1">
      <c r="A232" s="3"/>
      <c r="B232" s="3"/>
      <c r="C232" s="3"/>
      <c r="D232" s="3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3"/>
      <c r="R232" s="3"/>
    </row>
    <row r="233" spans="1:18" ht="14.25" customHeight="1">
      <c r="A233" s="3"/>
      <c r="B233" s="3"/>
      <c r="C233" s="3"/>
      <c r="D233" s="3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3"/>
      <c r="R233" s="3"/>
    </row>
    <row r="234" spans="1:18" ht="14.25" customHeight="1">
      <c r="A234" s="3"/>
      <c r="B234" s="3"/>
      <c r="C234" s="3"/>
      <c r="D234" s="3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3"/>
      <c r="R234" s="3"/>
    </row>
    <row r="235" spans="1:18" ht="14.25" customHeight="1">
      <c r="A235" s="3"/>
      <c r="B235" s="3"/>
      <c r="C235" s="3"/>
      <c r="D235" s="3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3"/>
      <c r="R235" s="3"/>
    </row>
    <row r="236" spans="1:18" ht="14.25" customHeight="1">
      <c r="A236" s="3"/>
      <c r="B236" s="3"/>
      <c r="C236" s="3"/>
      <c r="D236" s="3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3"/>
      <c r="R236" s="3"/>
    </row>
    <row r="237" spans="1:18" ht="14.25" customHeight="1">
      <c r="A237" s="3"/>
      <c r="B237" s="3"/>
      <c r="C237" s="3"/>
      <c r="D237" s="3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3"/>
      <c r="R237" s="3"/>
    </row>
    <row r="238" spans="1:18" ht="14.25" customHeight="1">
      <c r="A238" s="3"/>
      <c r="B238" s="3"/>
      <c r="C238" s="3"/>
      <c r="D238" s="3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3"/>
      <c r="R238" s="3"/>
    </row>
    <row r="239" spans="1:18" ht="14.25" customHeight="1">
      <c r="A239" s="3"/>
      <c r="B239" s="3"/>
      <c r="C239" s="3"/>
      <c r="D239" s="3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3"/>
      <c r="R239" s="3"/>
    </row>
    <row r="240" spans="1:18" ht="14.25" customHeight="1">
      <c r="A240" s="3"/>
      <c r="B240" s="3"/>
      <c r="C240" s="3"/>
      <c r="D240" s="3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3"/>
      <c r="R240" s="3"/>
    </row>
    <row r="241" spans="1:18" ht="14.25" customHeight="1">
      <c r="A241" s="3"/>
      <c r="B241" s="3"/>
      <c r="C241" s="3"/>
      <c r="D241" s="3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3"/>
      <c r="R241" s="3"/>
    </row>
    <row r="242" spans="1:18" ht="14.25" customHeight="1">
      <c r="A242" s="3"/>
      <c r="B242" s="3"/>
      <c r="C242" s="3"/>
      <c r="D242" s="3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3"/>
      <c r="R242" s="3"/>
    </row>
    <row r="243" spans="1:18" ht="14.25" customHeight="1">
      <c r="A243" s="3"/>
      <c r="B243" s="3"/>
      <c r="C243" s="3"/>
      <c r="D243" s="3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3"/>
      <c r="R243" s="3"/>
    </row>
    <row r="244" spans="1:18" ht="14.25" customHeight="1">
      <c r="A244" s="3"/>
      <c r="B244" s="3"/>
      <c r="C244" s="3"/>
      <c r="D244" s="3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3"/>
      <c r="R244" s="3"/>
    </row>
    <row r="245" spans="1:18" ht="14.25" customHeight="1">
      <c r="A245" s="3"/>
      <c r="B245" s="3"/>
      <c r="C245" s="3"/>
      <c r="D245" s="3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3"/>
      <c r="R245" s="3"/>
    </row>
    <row r="246" spans="1:18" ht="14.25" customHeight="1">
      <c r="A246" s="3"/>
      <c r="B246" s="3"/>
      <c r="C246" s="3"/>
      <c r="D246" s="3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3"/>
      <c r="R246" s="3"/>
    </row>
    <row r="247" spans="1:18" ht="14.25" customHeight="1">
      <c r="A247" s="3"/>
      <c r="B247" s="3"/>
      <c r="C247" s="3"/>
      <c r="D247" s="3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3"/>
      <c r="R247" s="3"/>
    </row>
    <row r="248" spans="1:18" ht="14.25" customHeight="1">
      <c r="A248" s="3"/>
      <c r="B248" s="3"/>
      <c r="C248" s="3"/>
      <c r="D248" s="3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3"/>
      <c r="R248" s="3"/>
    </row>
    <row r="249" spans="1:18" ht="14.25" customHeight="1">
      <c r="A249" s="3"/>
      <c r="B249" s="3"/>
      <c r="C249" s="3"/>
      <c r="D249" s="3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3"/>
      <c r="R249" s="3"/>
    </row>
    <row r="250" spans="1:18" ht="14.25" customHeight="1">
      <c r="A250" s="3"/>
      <c r="B250" s="3"/>
      <c r="C250" s="3"/>
      <c r="D250" s="3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3"/>
      <c r="R250" s="3"/>
    </row>
    <row r="251" spans="1:18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38"/>
      <c r="P251" s="3"/>
      <c r="Q251" s="3"/>
      <c r="R251" s="3"/>
    </row>
    <row r="252" spans="1:18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38"/>
      <c r="P252" s="3"/>
      <c r="Q252" s="3"/>
      <c r="R252" s="3"/>
    </row>
    <row r="253" spans="1:18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38"/>
      <c r="P253" s="3"/>
      <c r="Q253" s="3"/>
      <c r="R253" s="3"/>
    </row>
    <row r="254" spans="1:18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38"/>
      <c r="P254" s="3"/>
      <c r="Q254" s="3"/>
      <c r="R254" s="3"/>
    </row>
    <row r="255" spans="1:18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38"/>
      <c r="P255" s="3"/>
      <c r="Q255" s="3"/>
      <c r="R255" s="3"/>
    </row>
    <row r="256" spans="1:18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38"/>
      <c r="P256" s="3"/>
      <c r="Q256" s="3"/>
      <c r="R256" s="3"/>
    </row>
    <row r="257" spans="1:18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38"/>
      <c r="P257" s="3"/>
      <c r="Q257" s="3"/>
      <c r="R257" s="3"/>
    </row>
    <row r="258" spans="1:1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38"/>
      <c r="P258" s="3"/>
      <c r="Q258" s="3"/>
      <c r="R258" s="3"/>
    </row>
    <row r="259" spans="1:18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38"/>
      <c r="P259" s="3"/>
      <c r="Q259" s="3"/>
      <c r="R259" s="3"/>
    </row>
    <row r="260" spans="1:18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38"/>
      <c r="P260" s="3"/>
      <c r="Q260" s="3"/>
      <c r="R260" s="3"/>
    </row>
    <row r="261" spans="1:18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38"/>
      <c r="P261" s="3"/>
      <c r="Q261" s="3"/>
      <c r="R261" s="3"/>
    </row>
    <row r="262" spans="1:18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38"/>
      <c r="P262" s="3"/>
      <c r="Q262" s="3"/>
      <c r="R262" s="3"/>
    </row>
    <row r="263" spans="1:18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38"/>
      <c r="P263" s="3"/>
      <c r="Q263" s="3"/>
      <c r="R263" s="3"/>
    </row>
    <row r="264" spans="1:18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38"/>
      <c r="P264" s="3"/>
      <c r="Q264" s="3"/>
      <c r="R264" s="3"/>
    </row>
    <row r="265" spans="1:18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38"/>
      <c r="P265" s="3"/>
      <c r="Q265" s="3"/>
      <c r="R265" s="3"/>
    </row>
    <row r="266" spans="1:18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38"/>
      <c r="P266" s="3"/>
      <c r="Q266" s="3"/>
      <c r="R266" s="3"/>
    </row>
    <row r="267" spans="1:18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38"/>
      <c r="P267" s="3"/>
      <c r="Q267" s="3"/>
      <c r="R267" s="3"/>
    </row>
    <row r="268" spans="1:1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38"/>
      <c r="P268" s="3"/>
      <c r="Q268" s="3"/>
      <c r="R268" s="3"/>
    </row>
    <row r="269" spans="1:18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38"/>
      <c r="P269" s="3"/>
      <c r="Q269" s="3"/>
      <c r="R269" s="3"/>
    </row>
    <row r="270" spans="1:18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38"/>
      <c r="P270" s="3"/>
      <c r="Q270" s="3"/>
      <c r="R270" s="3"/>
    </row>
    <row r="271" spans="1:18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38"/>
      <c r="P271" s="3"/>
      <c r="Q271" s="3"/>
      <c r="R271" s="3"/>
    </row>
    <row r="272" spans="1:18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38"/>
      <c r="P272" s="3"/>
      <c r="Q272" s="3"/>
      <c r="R272" s="3"/>
    </row>
    <row r="273" spans="1:18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38"/>
      <c r="P273" s="3"/>
      <c r="Q273" s="3"/>
      <c r="R273" s="3"/>
    </row>
    <row r="274" spans="1:18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38"/>
      <c r="P274" s="3"/>
      <c r="Q274" s="3"/>
      <c r="R274" s="3"/>
    </row>
    <row r="275" spans="1:18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38"/>
      <c r="P275" s="3"/>
      <c r="Q275" s="3"/>
      <c r="R275" s="3"/>
    </row>
    <row r="276" spans="1:18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38"/>
      <c r="P276" s="3"/>
      <c r="Q276" s="3"/>
      <c r="R276" s="3"/>
    </row>
    <row r="277" spans="1:18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38"/>
      <c r="P277" s="3"/>
      <c r="Q277" s="3"/>
      <c r="R277" s="3"/>
    </row>
    <row r="278" spans="1:1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38"/>
      <c r="P278" s="3"/>
      <c r="Q278" s="3"/>
      <c r="R278" s="3"/>
    </row>
    <row r="279" spans="1:18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38"/>
      <c r="P279" s="3"/>
      <c r="Q279" s="3"/>
      <c r="R279" s="3"/>
    </row>
    <row r="280" spans="1:18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38"/>
      <c r="P280" s="3"/>
      <c r="Q280" s="3"/>
      <c r="R280" s="3"/>
    </row>
    <row r="281" spans="1:18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38"/>
      <c r="P281" s="3"/>
      <c r="Q281" s="3"/>
      <c r="R281" s="3"/>
    </row>
    <row r="282" spans="1:18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38"/>
      <c r="P282" s="3"/>
      <c r="Q282" s="3"/>
      <c r="R282" s="3"/>
    </row>
    <row r="283" spans="1:18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38"/>
      <c r="P283" s="3"/>
      <c r="Q283" s="3"/>
      <c r="R283" s="3"/>
    </row>
    <row r="284" spans="1:18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38"/>
      <c r="P284" s="3"/>
      <c r="Q284" s="3"/>
      <c r="R284" s="3"/>
    </row>
    <row r="285" spans="1:18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138"/>
      <c r="P285" s="3"/>
      <c r="Q285" s="3"/>
      <c r="R285" s="3"/>
    </row>
    <row r="286" spans="1:18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38"/>
      <c r="P286" s="3"/>
      <c r="Q286" s="3"/>
      <c r="R286" s="3"/>
    </row>
    <row r="287" spans="1:18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138"/>
      <c r="P287" s="3"/>
      <c r="Q287" s="3"/>
      <c r="R287" s="3"/>
    </row>
    <row r="288" spans="1:1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38"/>
      <c r="P288" s="3"/>
      <c r="Q288" s="3"/>
      <c r="R288" s="3"/>
    </row>
    <row r="289" spans="1:18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138"/>
      <c r="P289" s="3"/>
      <c r="Q289" s="3"/>
      <c r="R289" s="3"/>
    </row>
    <row r="290" spans="1:18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38"/>
      <c r="P290" s="3"/>
      <c r="Q290" s="3"/>
      <c r="R290" s="3"/>
    </row>
    <row r="291" spans="1:18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38"/>
      <c r="P291" s="3"/>
      <c r="Q291" s="3"/>
      <c r="R291" s="3"/>
    </row>
    <row r="292" spans="1:18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38"/>
      <c r="P292" s="3"/>
      <c r="Q292" s="3"/>
      <c r="R292" s="3"/>
    </row>
    <row r="293" spans="1:18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138"/>
      <c r="P293" s="3"/>
      <c r="Q293" s="3"/>
      <c r="R293" s="3"/>
    </row>
    <row r="294" spans="1:18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38"/>
      <c r="P294" s="3"/>
      <c r="Q294" s="3"/>
      <c r="R294" s="3"/>
    </row>
    <row r="295" spans="1:18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38"/>
      <c r="P295" s="3"/>
      <c r="Q295" s="3"/>
      <c r="R295" s="3"/>
    </row>
    <row r="296" spans="1:18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38"/>
      <c r="P296" s="3"/>
      <c r="Q296" s="3"/>
      <c r="R296" s="3"/>
    </row>
    <row r="297" spans="1:18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38"/>
      <c r="P297" s="3"/>
      <c r="Q297" s="3"/>
      <c r="R297" s="3"/>
    </row>
    <row r="298" spans="1:1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38"/>
      <c r="P298" s="3"/>
      <c r="Q298" s="3"/>
      <c r="R298" s="3"/>
    </row>
    <row r="299" spans="1:18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38"/>
      <c r="P299" s="3"/>
      <c r="Q299" s="3"/>
      <c r="R299" s="3"/>
    </row>
    <row r="300" spans="1:18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38"/>
      <c r="P300" s="3"/>
      <c r="Q300" s="3"/>
      <c r="R300" s="3"/>
    </row>
    <row r="301" spans="1:18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38"/>
      <c r="P301" s="3"/>
      <c r="Q301" s="3"/>
      <c r="R301" s="3"/>
    </row>
    <row r="302" spans="1:18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38"/>
      <c r="P302" s="3"/>
      <c r="Q302" s="3"/>
      <c r="R302" s="3"/>
    </row>
    <row r="303" spans="1:18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38"/>
      <c r="P303" s="3"/>
      <c r="Q303" s="3"/>
      <c r="R303" s="3"/>
    </row>
    <row r="304" spans="1:18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38"/>
      <c r="P304" s="3"/>
      <c r="Q304" s="3"/>
      <c r="R304" s="3"/>
    </row>
    <row r="305" spans="1:18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138"/>
      <c r="P305" s="3"/>
      <c r="Q305" s="3"/>
      <c r="R305" s="3"/>
    </row>
    <row r="306" spans="1:18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138"/>
      <c r="P306" s="3"/>
      <c r="Q306" s="3"/>
      <c r="R306" s="3"/>
    </row>
    <row r="307" spans="1:18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138"/>
      <c r="P307" s="3"/>
      <c r="Q307" s="3"/>
      <c r="R307" s="3"/>
    </row>
    <row r="308" spans="1:1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38"/>
      <c r="P308" s="3"/>
      <c r="Q308" s="3"/>
      <c r="R308" s="3"/>
    </row>
    <row r="309" spans="1:18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138"/>
      <c r="P309" s="3"/>
      <c r="Q309" s="3"/>
      <c r="R309" s="3"/>
    </row>
    <row r="310" spans="1:18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38"/>
      <c r="P310" s="3"/>
      <c r="Q310" s="3"/>
      <c r="R310" s="3"/>
    </row>
    <row r="311" spans="1:18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138"/>
      <c r="P311" s="3"/>
      <c r="Q311" s="3"/>
      <c r="R311" s="3"/>
    </row>
    <row r="312" spans="1:18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38"/>
      <c r="P312" s="3"/>
      <c r="Q312" s="3"/>
      <c r="R312" s="3"/>
    </row>
    <row r="313" spans="1:18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138"/>
      <c r="P313" s="3"/>
      <c r="Q313" s="3"/>
      <c r="R313" s="3"/>
    </row>
    <row r="314" spans="1:18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38"/>
      <c r="P314" s="3"/>
      <c r="Q314" s="3"/>
      <c r="R314" s="3"/>
    </row>
    <row r="315" spans="1:18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138"/>
      <c r="P315" s="3"/>
      <c r="Q315" s="3"/>
      <c r="R315" s="3"/>
    </row>
    <row r="316" spans="1:18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38"/>
      <c r="P316" s="3"/>
      <c r="Q316" s="3"/>
      <c r="R316" s="3"/>
    </row>
    <row r="317" spans="1:18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138"/>
      <c r="P317" s="3"/>
      <c r="Q317" s="3"/>
      <c r="R317" s="3"/>
    </row>
    <row r="318" spans="1: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38"/>
      <c r="P318" s="3"/>
      <c r="Q318" s="3"/>
      <c r="R318" s="3"/>
    </row>
    <row r="319" spans="1:18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38"/>
      <c r="P319" s="3"/>
      <c r="Q319" s="3"/>
      <c r="R319" s="3"/>
    </row>
    <row r="320" spans="1:18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38"/>
      <c r="P320" s="3"/>
      <c r="Q320" s="3"/>
      <c r="R320" s="3"/>
    </row>
    <row r="321" spans="1:18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38"/>
      <c r="P321" s="3"/>
      <c r="Q321" s="3"/>
      <c r="R321" s="3"/>
    </row>
    <row r="322" spans="1:18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38"/>
      <c r="P322" s="3"/>
      <c r="Q322" s="3"/>
      <c r="R322" s="3"/>
    </row>
    <row r="323" spans="1:18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138"/>
      <c r="P323" s="3"/>
      <c r="Q323" s="3"/>
      <c r="R323" s="3"/>
    </row>
    <row r="324" spans="1:18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38"/>
      <c r="P324" s="3"/>
      <c r="Q324" s="3"/>
      <c r="R324" s="3"/>
    </row>
    <row r="325" spans="1:18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38"/>
      <c r="P325" s="3"/>
      <c r="Q325" s="3"/>
      <c r="R325" s="3"/>
    </row>
    <row r="326" spans="1:18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38"/>
      <c r="P326" s="3"/>
      <c r="Q326" s="3"/>
      <c r="R326" s="3"/>
    </row>
    <row r="327" spans="1:18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138"/>
      <c r="P327" s="3"/>
      <c r="Q327" s="3"/>
      <c r="R327" s="3"/>
    </row>
    <row r="328" spans="1:1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38"/>
      <c r="P328" s="3"/>
      <c r="Q328" s="3"/>
      <c r="R328" s="3"/>
    </row>
    <row r="329" spans="1:18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38"/>
      <c r="P329" s="3"/>
      <c r="Q329" s="3"/>
      <c r="R329" s="3"/>
    </row>
    <row r="330" spans="1:18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138"/>
      <c r="P330" s="3"/>
      <c r="Q330" s="3"/>
      <c r="R330" s="3"/>
    </row>
    <row r="331" spans="1:18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38"/>
      <c r="P331" s="3"/>
      <c r="Q331" s="3"/>
      <c r="R331" s="3"/>
    </row>
    <row r="332" spans="1:18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138"/>
      <c r="P332" s="3"/>
      <c r="Q332" s="3"/>
      <c r="R332" s="3"/>
    </row>
    <row r="333" spans="1:18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138"/>
      <c r="P333" s="3"/>
      <c r="Q333" s="3"/>
      <c r="R333" s="3"/>
    </row>
    <row r="334" spans="1:18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138"/>
      <c r="P334" s="3"/>
      <c r="Q334" s="3"/>
      <c r="R334" s="3"/>
    </row>
    <row r="335" spans="1:18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138"/>
      <c r="P335" s="3"/>
      <c r="Q335" s="3"/>
      <c r="R335" s="3"/>
    </row>
    <row r="336" spans="1:18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138"/>
      <c r="P336" s="3"/>
      <c r="Q336" s="3"/>
      <c r="R336" s="3"/>
    </row>
    <row r="337" spans="1:18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138"/>
      <c r="P337" s="3"/>
      <c r="Q337" s="3"/>
      <c r="R337" s="3"/>
    </row>
    <row r="338" spans="1:1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138"/>
      <c r="P338" s="3"/>
      <c r="Q338" s="3"/>
      <c r="R338" s="3"/>
    </row>
    <row r="339" spans="1:18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138"/>
      <c r="P339" s="3"/>
      <c r="Q339" s="3"/>
      <c r="R339" s="3"/>
    </row>
    <row r="340" spans="1:18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38"/>
      <c r="P340" s="3"/>
      <c r="Q340" s="3"/>
      <c r="R340" s="3"/>
    </row>
    <row r="341" spans="1:18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138"/>
      <c r="P341" s="3"/>
      <c r="Q341" s="3"/>
      <c r="R341" s="3"/>
    </row>
    <row r="342" spans="1:18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38"/>
      <c r="P342" s="3"/>
      <c r="Q342" s="3"/>
      <c r="R342" s="3"/>
    </row>
    <row r="343" spans="1:18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138"/>
      <c r="P343" s="3"/>
      <c r="Q343" s="3"/>
      <c r="R343" s="3"/>
    </row>
    <row r="344" spans="1:18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138"/>
      <c r="P344" s="3"/>
      <c r="Q344" s="3"/>
      <c r="R344" s="3"/>
    </row>
    <row r="345" spans="1:18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138"/>
      <c r="P345" s="3"/>
      <c r="Q345" s="3"/>
      <c r="R345" s="3"/>
    </row>
    <row r="346" spans="1:18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38"/>
      <c r="P346" s="3"/>
      <c r="Q346" s="3"/>
      <c r="R346" s="3"/>
    </row>
    <row r="347" spans="1:18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138"/>
      <c r="P347" s="3"/>
      <c r="Q347" s="3"/>
      <c r="R347" s="3"/>
    </row>
    <row r="348" spans="1:1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38"/>
      <c r="P348" s="3"/>
      <c r="Q348" s="3"/>
      <c r="R348" s="3"/>
    </row>
    <row r="349" spans="1:18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138"/>
      <c r="P349" s="3"/>
      <c r="Q349" s="3"/>
      <c r="R349" s="3"/>
    </row>
    <row r="350" spans="1:18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38"/>
      <c r="P350" s="3"/>
      <c r="Q350" s="3"/>
      <c r="R350" s="3"/>
    </row>
    <row r="351" spans="1:18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138"/>
      <c r="P351" s="3"/>
      <c r="Q351" s="3"/>
      <c r="R351" s="3"/>
    </row>
    <row r="352" spans="1:18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38"/>
      <c r="P352" s="3"/>
      <c r="Q352" s="3"/>
      <c r="R352" s="3"/>
    </row>
    <row r="353" spans="1:18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138"/>
      <c r="P353" s="3"/>
      <c r="Q353" s="3"/>
      <c r="R353" s="3"/>
    </row>
    <row r="354" spans="1:18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38"/>
      <c r="P354" s="3"/>
      <c r="Q354" s="3"/>
      <c r="R354" s="3"/>
    </row>
    <row r="355" spans="1:18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138"/>
      <c r="P355" s="3"/>
      <c r="Q355" s="3"/>
      <c r="R355" s="3"/>
    </row>
    <row r="356" spans="1:18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38"/>
      <c r="P356" s="3"/>
      <c r="Q356" s="3"/>
      <c r="R356" s="3"/>
    </row>
    <row r="357" spans="1:18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38"/>
      <c r="P357" s="3"/>
      <c r="Q357" s="3"/>
      <c r="R357" s="3"/>
    </row>
    <row r="358" spans="1:1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38"/>
      <c r="P358" s="3"/>
      <c r="Q358" s="3"/>
      <c r="R358" s="3"/>
    </row>
    <row r="359" spans="1:18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38"/>
      <c r="P359" s="3"/>
      <c r="Q359" s="3"/>
      <c r="R359" s="3"/>
    </row>
    <row r="360" spans="1:18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38"/>
      <c r="P360" s="3"/>
      <c r="Q360" s="3"/>
      <c r="R360" s="3"/>
    </row>
    <row r="361" spans="1:18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38"/>
      <c r="P361" s="3"/>
      <c r="Q361" s="3"/>
      <c r="R361" s="3"/>
    </row>
    <row r="362" spans="1:18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38"/>
      <c r="P362" s="3"/>
      <c r="Q362" s="3"/>
      <c r="R362" s="3"/>
    </row>
    <row r="363" spans="1:18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38"/>
      <c r="P363" s="3"/>
      <c r="Q363" s="3"/>
      <c r="R363" s="3"/>
    </row>
    <row r="364" spans="1:18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38"/>
      <c r="P364" s="3"/>
      <c r="Q364" s="3"/>
      <c r="R364" s="3"/>
    </row>
    <row r="365" spans="1:18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138"/>
      <c r="P365" s="3"/>
      <c r="Q365" s="3"/>
      <c r="R365" s="3"/>
    </row>
    <row r="366" spans="1:18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38"/>
      <c r="P366" s="3"/>
      <c r="Q366" s="3"/>
      <c r="R366" s="3"/>
    </row>
    <row r="367" spans="1:18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138"/>
      <c r="P367" s="3"/>
      <c r="Q367" s="3"/>
      <c r="R367" s="3"/>
    </row>
    <row r="368" spans="1:1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138"/>
      <c r="P368" s="3"/>
      <c r="Q368" s="3"/>
      <c r="R368" s="3"/>
    </row>
    <row r="369" spans="1:18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138"/>
      <c r="P369" s="3"/>
      <c r="Q369" s="3"/>
      <c r="R369" s="3"/>
    </row>
    <row r="370" spans="1:18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138"/>
      <c r="P370" s="3"/>
      <c r="Q370" s="3"/>
      <c r="R370" s="3"/>
    </row>
    <row r="371" spans="1:18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138"/>
      <c r="P371" s="3"/>
      <c r="Q371" s="3"/>
      <c r="R371" s="3"/>
    </row>
    <row r="372" spans="1:18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138"/>
      <c r="P372" s="3"/>
      <c r="Q372" s="3"/>
      <c r="R372" s="3"/>
    </row>
    <row r="373" spans="1:18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138"/>
      <c r="P373" s="3"/>
      <c r="Q373" s="3"/>
      <c r="R373" s="3"/>
    </row>
    <row r="374" spans="1:18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138"/>
      <c r="P374" s="3"/>
      <c r="Q374" s="3"/>
      <c r="R374" s="3"/>
    </row>
    <row r="375" spans="1:18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138"/>
      <c r="P375" s="3"/>
      <c r="Q375" s="3"/>
      <c r="R375" s="3"/>
    </row>
    <row r="376" spans="1:18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38"/>
      <c r="P376" s="3"/>
      <c r="Q376" s="3"/>
      <c r="R376" s="3"/>
    </row>
    <row r="377" spans="1:18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138"/>
      <c r="P377" s="3"/>
      <c r="Q377" s="3"/>
      <c r="R377" s="3"/>
    </row>
    <row r="378" spans="1:1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138"/>
      <c r="P378" s="3"/>
      <c r="Q378" s="3"/>
      <c r="R378" s="3"/>
    </row>
    <row r="379" spans="1:18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138"/>
      <c r="P379" s="3"/>
      <c r="Q379" s="3"/>
      <c r="R379" s="3"/>
    </row>
    <row r="380" spans="1:18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38"/>
      <c r="P380" s="3"/>
      <c r="Q380" s="3"/>
      <c r="R380" s="3"/>
    </row>
    <row r="381" spans="1:18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138"/>
      <c r="P381" s="3"/>
      <c r="Q381" s="3"/>
      <c r="R381" s="3"/>
    </row>
    <row r="382" spans="1:18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38"/>
      <c r="P382" s="3"/>
      <c r="Q382" s="3"/>
      <c r="R382" s="3"/>
    </row>
    <row r="383" spans="1:18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138"/>
      <c r="P383" s="3"/>
      <c r="Q383" s="3"/>
      <c r="R383" s="3"/>
    </row>
    <row r="384" spans="1:18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38"/>
      <c r="P384" s="3"/>
      <c r="Q384" s="3"/>
      <c r="R384" s="3"/>
    </row>
    <row r="385" spans="1:18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138"/>
      <c r="P385" s="3"/>
      <c r="Q385" s="3"/>
      <c r="R385" s="3"/>
    </row>
    <row r="386" spans="1:18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38"/>
      <c r="P386" s="3"/>
      <c r="Q386" s="3"/>
      <c r="R386" s="3"/>
    </row>
    <row r="387" spans="1:18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138"/>
      <c r="P387" s="3"/>
      <c r="Q387" s="3"/>
      <c r="R387" s="3"/>
    </row>
    <row r="388" spans="1:1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38"/>
      <c r="P388" s="3"/>
      <c r="Q388" s="3"/>
      <c r="R388" s="3"/>
    </row>
    <row r="389" spans="1:18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138"/>
      <c r="P389" s="3"/>
      <c r="Q389" s="3"/>
      <c r="R389" s="3"/>
    </row>
    <row r="390" spans="1:18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38"/>
      <c r="P390" s="3"/>
      <c r="Q390" s="3"/>
      <c r="R390" s="3"/>
    </row>
    <row r="391" spans="1:18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138"/>
      <c r="P391" s="3"/>
      <c r="Q391" s="3"/>
      <c r="R391" s="3"/>
    </row>
    <row r="392" spans="1:18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38"/>
      <c r="P392" s="3"/>
      <c r="Q392" s="3"/>
      <c r="R392" s="3"/>
    </row>
    <row r="393" spans="1:18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138"/>
      <c r="P393" s="3"/>
      <c r="Q393" s="3"/>
      <c r="R393" s="3"/>
    </row>
    <row r="394" spans="1:18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38"/>
      <c r="P394" s="3"/>
      <c r="Q394" s="3"/>
      <c r="R394" s="3"/>
    </row>
    <row r="395" spans="1:18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138"/>
      <c r="P395" s="3"/>
      <c r="Q395" s="3"/>
      <c r="R395" s="3"/>
    </row>
    <row r="396" spans="1:18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38"/>
      <c r="P396" s="3"/>
      <c r="Q396" s="3"/>
      <c r="R396" s="3"/>
    </row>
    <row r="397" spans="1:18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138"/>
      <c r="P397" s="3"/>
      <c r="Q397" s="3"/>
      <c r="R397" s="3"/>
    </row>
    <row r="398" spans="1:1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38"/>
      <c r="P398" s="3"/>
      <c r="Q398" s="3"/>
      <c r="R398" s="3"/>
    </row>
    <row r="399" spans="1:18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138"/>
      <c r="P399" s="3"/>
      <c r="Q399" s="3"/>
      <c r="R399" s="3"/>
    </row>
    <row r="400" spans="1:18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138"/>
      <c r="P400" s="3"/>
      <c r="Q400" s="3"/>
      <c r="R400" s="3"/>
    </row>
    <row r="401" spans="1:18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138"/>
      <c r="P401" s="3"/>
      <c r="Q401" s="3"/>
      <c r="R401" s="3"/>
    </row>
    <row r="402" spans="1:18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138"/>
      <c r="P402" s="3"/>
      <c r="Q402" s="3"/>
      <c r="R402" s="3"/>
    </row>
    <row r="403" spans="1:18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138"/>
      <c r="P403" s="3"/>
      <c r="Q403" s="3"/>
      <c r="R403" s="3"/>
    </row>
    <row r="404" spans="1:18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138"/>
      <c r="P404" s="3"/>
      <c r="Q404" s="3"/>
      <c r="R404" s="3"/>
    </row>
    <row r="405" spans="1:18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138"/>
      <c r="P405" s="3"/>
      <c r="Q405" s="3"/>
      <c r="R405" s="3"/>
    </row>
    <row r="406" spans="1:18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138"/>
      <c r="P406" s="3"/>
      <c r="Q406" s="3"/>
      <c r="R406" s="3"/>
    </row>
    <row r="407" spans="1:18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138"/>
      <c r="P407" s="3"/>
      <c r="Q407" s="3"/>
      <c r="R407" s="3"/>
    </row>
    <row r="408" spans="1:1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138"/>
      <c r="P408" s="3"/>
      <c r="Q408" s="3"/>
      <c r="R408" s="3"/>
    </row>
    <row r="409" spans="1:18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138"/>
      <c r="P409" s="3"/>
      <c r="Q409" s="3"/>
      <c r="R409" s="3"/>
    </row>
    <row r="410" spans="1:18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138"/>
      <c r="P410" s="3"/>
      <c r="Q410" s="3"/>
      <c r="R410" s="3"/>
    </row>
    <row r="411" spans="1:18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38"/>
      <c r="P411" s="3"/>
      <c r="Q411" s="3"/>
      <c r="R411" s="3"/>
    </row>
    <row r="412" spans="1:18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38"/>
      <c r="P412" s="3"/>
      <c r="Q412" s="3"/>
      <c r="R412" s="3"/>
    </row>
    <row r="413" spans="1:18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138"/>
      <c r="P413" s="3"/>
      <c r="Q413" s="3"/>
      <c r="R413" s="3"/>
    </row>
    <row r="414" spans="1:18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138"/>
      <c r="P414" s="3"/>
      <c r="Q414" s="3"/>
      <c r="R414" s="3"/>
    </row>
    <row r="415" spans="1:18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138"/>
      <c r="P415" s="3"/>
      <c r="Q415" s="3"/>
      <c r="R415" s="3"/>
    </row>
    <row r="416" spans="1:18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138"/>
      <c r="P416" s="3"/>
      <c r="Q416" s="3"/>
      <c r="R416" s="3"/>
    </row>
    <row r="417" spans="1:18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138"/>
      <c r="P417" s="3"/>
      <c r="Q417" s="3"/>
      <c r="R417" s="3"/>
    </row>
    <row r="418" spans="1: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138"/>
      <c r="P418" s="3"/>
      <c r="Q418" s="3"/>
      <c r="R418" s="3"/>
    </row>
    <row r="419" spans="1:18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38"/>
      <c r="P419" s="3"/>
      <c r="Q419" s="3"/>
      <c r="R419" s="3"/>
    </row>
    <row r="420" spans="1:18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38"/>
      <c r="P420" s="3"/>
      <c r="Q420" s="3"/>
      <c r="R420" s="3"/>
    </row>
    <row r="421" spans="1:18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138"/>
      <c r="P421" s="3"/>
      <c r="Q421" s="3"/>
      <c r="R421" s="3"/>
    </row>
    <row r="422" spans="1:18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138"/>
      <c r="P422" s="3"/>
      <c r="Q422" s="3"/>
      <c r="R422" s="3"/>
    </row>
    <row r="423" spans="1:18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138"/>
      <c r="P423" s="3"/>
      <c r="Q423" s="3"/>
      <c r="R423" s="3"/>
    </row>
    <row r="424" spans="1:18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38"/>
      <c r="P424" s="3"/>
      <c r="Q424" s="3"/>
      <c r="R424" s="3"/>
    </row>
    <row r="425" spans="1:18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138"/>
      <c r="P425" s="3"/>
      <c r="Q425" s="3"/>
      <c r="R425" s="3"/>
    </row>
    <row r="426" spans="1:18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138"/>
      <c r="P426" s="3"/>
      <c r="Q426" s="3"/>
      <c r="R426" s="3"/>
    </row>
    <row r="427" spans="1:18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138"/>
      <c r="P427" s="3"/>
      <c r="Q427" s="3"/>
      <c r="R427" s="3"/>
    </row>
    <row r="428" spans="1:1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38"/>
      <c r="P428" s="3"/>
      <c r="Q428" s="3"/>
      <c r="R428" s="3"/>
    </row>
    <row r="429" spans="1:18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138"/>
      <c r="P429" s="3"/>
      <c r="Q429" s="3"/>
      <c r="R429" s="3"/>
    </row>
    <row r="430" spans="1:18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138"/>
      <c r="P430" s="3"/>
      <c r="Q430" s="3"/>
      <c r="R430" s="3"/>
    </row>
    <row r="431" spans="1:18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138"/>
      <c r="P431" s="3"/>
      <c r="Q431" s="3"/>
      <c r="R431" s="3"/>
    </row>
    <row r="432" spans="1:18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38"/>
      <c r="P432" s="3"/>
      <c r="Q432" s="3"/>
      <c r="R432" s="3"/>
    </row>
    <row r="433" spans="1:18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138"/>
      <c r="P433" s="3"/>
      <c r="Q433" s="3"/>
      <c r="R433" s="3"/>
    </row>
    <row r="434" spans="1:18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138"/>
      <c r="P434" s="3"/>
      <c r="Q434" s="3"/>
      <c r="R434" s="3"/>
    </row>
    <row r="435" spans="1:18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138"/>
      <c r="P435" s="3"/>
      <c r="Q435" s="3"/>
      <c r="R435" s="3"/>
    </row>
    <row r="436" spans="1:18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138"/>
      <c r="P436" s="3"/>
      <c r="Q436" s="3"/>
      <c r="R436" s="3"/>
    </row>
    <row r="437" spans="1:18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138"/>
      <c r="P437" s="3"/>
      <c r="Q437" s="3"/>
      <c r="R437" s="3"/>
    </row>
    <row r="438" spans="1:1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138"/>
      <c r="P438" s="3"/>
      <c r="Q438" s="3"/>
      <c r="R438" s="3"/>
    </row>
    <row r="439" spans="1:18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138"/>
      <c r="P439" s="3"/>
      <c r="Q439" s="3"/>
      <c r="R439" s="3"/>
    </row>
    <row r="440" spans="1:18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138"/>
      <c r="P440" s="3"/>
      <c r="Q440" s="3"/>
      <c r="R440" s="3"/>
    </row>
    <row r="441" spans="1:18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138"/>
      <c r="P441" s="3"/>
      <c r="Q441" s="3"/>
      <c r="R441" s="3"/>
    </row>
    <row r="442" spans="1:18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138"/>
      <c r="P442" s="3"/>
      <c r="Q442" s="3"/>
      <c r="R442" s="3"/>
    </row>
    <row r="443" spans="1:18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138"/>
      <c r="P443" s="3"/>
      <c r="Q443" s="3"/>
      <c r="R443" s="3"/>
    </row>
    <row r="444" spans="1:18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138"/>
      <c r="P444" s="3"/>
      <c r="Q444" s="3"/>
      <c r="R444" s="3"/>
    </row>
    <row r="445" spans="1:18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138"/>
      <c r="P445" s="3"/>
      <c r="Q445" s="3"/>
      <c r="R445" s="3"/>
    </row>
    <row r="446" spans="1:18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138"/>
      <c r="P446" s="3"/>
      <c r="Q446" s="3"/>
      <c r="R446" s="3"/>
    </row>
    <row r="447" spans="1:18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138"/>
      <c r="P447" s="3"/>
      <c r="Q447" s="3"/>
      <c r="R447" s="3"/>
    </row>
    <row r="448" spans="1:1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38"/>
      <c r="P448" s="3"/>
      <c r="Q448" s="3"/>
      <c r="R448" s="3"/>
    </row>
    <row r="449" spans="1:18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138"/>
      <c r="P449" s="3"/>
      <c r="Q449" s="3"/>
      <c r="R449" s="3"/>
    </row>
    <row r="450" spans="1:18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38"/>
      <c r="P450" s="3"/>
      <c r="Q450" s="3"/>
      <c r="R450" s="3"/>
    </row>
    <row r="451" spans="1:18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138"/>
      <c r="P451" s="3"/>
      <c r="Q451" s="3"/>
      <c r="R451" s="3"/>
    </row>
    <row r="452" spans="1:18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138"/>
      <c r="P452" s="3"/>
      <c r="Q452" s="3"/>
      <c r="R452" s="3"/>
    </row>
    <row r="453" spans="1:18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138"/>
      <c r="P453" s="3"/>
      <c r="Q453" s="3"/>
      <c r="R453" s="3"/>
    </row>
    <row r="454" spans="1:18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38"/>
      <c r="P454" s="3"/>
      <c r="Q454" s="3"/>
      <c r="R454" s="3"/>
    </row>
    <row r="455" spans="1:18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38"/>
      <c r="P455" s="3"/>
      <c r="Q455" s="3"/>
      <c r="R455" s="3"/>
    </row>
    <row r="456" spans="1:18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38"/>
      <c r="P456" s="3"/>
      <c r="Q456" s="3"/>
      <c r="R456" s="3"/>
    </row>
    <row r="457" spans="1:18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38"/>
      <c r="P457" s="3"/>
      <c r="Q457" s="3"/>
      <c r="R457" s="3"/>
    </row>
    <row r="458" spans="1:1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38"/>
      <c r="P458" s="3"/>
      <c r="Q458" s="3"/>
      <c r="R458" s="3"/>
    </row>
    <row r="459" spans="1:18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138"/>
      <c r="P459" s="3"/>
      <c r="Q459" s="3"/>
      <c r="R459" s="3"/>
    </row>
    <row r="460" spans="1:18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138"/>
      <c r="P460" s="3"/>
      <c r="Q460" s="3"/>
      <c r="R460" s="3"/>
    </row>
    <row r="461" spans="1:18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138"/>
      <c r="P461" s="3"/>
      <c r="Q461" s="3"/>
      <c r="R461" s="3"/>
    </row>
    <row r="462" spans="1:18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38"/>
      <c r="P462" s="3"/>
      <c r="Q462" s="3"/>
      <c r="R462" s="3"/>
    </row>
    <row r="463" spans="1:18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38"/>
      <c r="P463" s="3"/>
      <c r="Q463" s="3"/>
      <c r="R463" s="3"/>
    </row>
    <row r="464" spans="1:18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138"/>
      <c r="P464" s="3"/>
      <c r="Q464" s="3"/>
      <c r="R464" s="3"/>
    </row>
    <row r="465" spans="1:18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138"/>
      <c r="P465" s="3"/>
      <c r="Q465" s="3"/>
      <c r="R465" s="3"/>
    </row>
    <row r="466" spans="1:18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138"/>
      <c r="P466" s="3"/>
      <c r="Q466" s="3"/>
      <c r="R466" s="3"/>
    </row>
    <row r="467" spans="1:18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138"/>
      <c r="P467" s="3"/>
      <c r="Q467" s="3"/>
      <c r="R467" s="3"/>
    </row>
    <row r="468" spans="1:1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38"/>
      <c r="P468" s="3"/>
      <c r="Q468" s="3"/>
      <c r="R468" s="3"/>
    </row>
    <row r="469" spans="1:18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138"/>
      <c r="P469" s="3"/>
      <c r="Q469" s="3"/>
      <c r="R469" s="3"/>
    </row>
    <row r="470" spans="1:18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138"/>
      <c r="P470" s="3"/>
      <c r="Q470" s="3"/>
      <c r="R470" s="3"/>
    </row>
    <row r="471" spans="1:18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138"/>
      <c r="P471" s="3"/>
      <c r="Q471" s="3"/>
      <c r="R471" s="3"/>
    </row>
    <row r="472" spans="1:18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38"/>
      <c r="P472" s="3"/>
      <c r="Q472" s="3"/>
      <c r="R472" s="3"/>
    </row>
    <row r="473" spans="1:18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38"/>
      <c r="P473" s="3"/>
      <c r="Q473" s="3"/>
      <c r="R473" s="3"/>
    </row>
    <row r="474" spans="1:18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38"/>
      <c r="P474" s="3"/>
      <c r="Q474" s="3"/>
      <c r="R474" s="3"/>
    </row>
    <row r="475" spans="1:18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138"/>
      <c r="P475" s="3"/>
      <c r="Q475" s="3"/>
      <c r="R475" s="3"/>
    </row>
    <row r="476" spans="1:18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138"/>
      <c r="P476" s="3"/>
      <c r="Q476" s="3"/>
      <c r="R476" s="3"/>
    </row>
    <row r="477" spans="1:18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138"/>
      <c r="P477" s="3"/>
      <c r="Q477" s="3"/>
      <c r="R477" s="3"/>
    </row>
    <row r="478" spans="1:1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138"/>
      <c r="P478" s="3"/>
      <c r="Q478" s="3"/>
      <c r="R478" s="3"/>
    </row>
    <row r="479" spans="1:18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38"/>
      <c r="P479" s="3"/>
      <c r="Q479" s="3"/>
      <c r="R479" s="3"/>
    </row>
    <row r="480" spans="1:18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138"/>
      <c r="P480" s="3"/>
      <c r="Q480" s="3"/>
      <c r="R480" s="3"/>
    </row>
    <row r="481" spans="1:18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138"/>
      <c r="P481" s="3"/>
      <c r="Q481" s="3"/>
      <c r="R481" s="3"/>
    </row>
    <row r="482" spans="1:18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138"/>
      <c r="P482" s="3"/>
      <c r="Q482" s="3"/>
      <c r="R482" s="3"/>
    </row>
    <row r="483" spans="1:18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138"/>
      <c r="P483" s="3"/>
      <c r="Q483" s="3"/>
      <c r="R483" s="3"/>
    </row>
    <row r="484" spans="1:18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38"/>
      <c r="P484" s="3"/>
      <c r="Q484" s="3"/>
      <c r="R484" s="3"/>
    </row>
    <row r="485" spans="1:18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138"/>
      <c r="P485" s="3"/>
      <c r="Q485" s="3"/>
      <c r="R485" s="3"/>
    </row>
    <row r="486" spans="1:18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138"/>
      <c r="P486" s="3"/>
      <c r="Q486" s="3"/>
      <c r="R486" s="3"/>
    </row>
    <row r="487" spans="1:18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138"/>
      <c r="P487" s="3"/>
      <c r="Q487" s="3"/>
      <c r="R487" s="3"/>
    </row>
    <row r="488" spans="1:1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138"/>
      <c r="P488" s="3"/>
      <c r="Q488" s="3"/>
      <c r="R488" s="3"/>
    </row>
    <row r="489" spans="1:18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138"/>
      <c r="P489" s="3"/>
      <c r="Q489" s="3"/>
      <c r="R489" s="3"/>
    </row>
    <row r="490" spans="1:18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138"/>
      <c r="P490" s="3"/>
      <c r="Q490" s="3"/>
      <c r="R490" s="3"/>
    </row>
    <row r="491" spans="1:18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138"/>
      <c r="P491" s="3"/>
      <c r="Q491" s="3"/>
      <c r="R491" s="3"/>
    </row>
    <row r="492" spans="1:18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138"/>
      <c r="P492" s="3"/>
      <c r="Q492" s="3"/>
      <c r="R492" s="3"/>
    </row>
    <row r="493" spans="1:18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138"/>
      <c r="P493" s="3"/>
      <c r="Q493" s="3"/>
      <c r="R493" s="3"/>
    </row>
    <row r="494" spans="1:18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138"/>
      <c r="P494" s="3"/>
      <c r="Q494" s="3"/>
      <c r="R494" s="3"/>
    </row>
    <row r="495" spans="1:18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138"/>
      <c r="P495" s="3"/>
      <c r="Q495" s="3"/>
      <c r="R495" s="3"/>
    </row>
    <row r="496" spans="1:18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138"/>
      <c r="P496" s="3"/>
      <c r="Q496" s="3"/>
      <c r="R496" s="3"/>
    </row>
    <row r="497" spans="1:18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138"/>
      <c r="P497" s="3"/>
      <c r="Q497" s="3"/>
      <c r="R497" s="3"/>
    </row>
    <row r="498" spans="1:1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138"/>
      <c r="P498" s="3"/>
      <c r="Q498" s="3"/>
      <c r="R498" s="3"/>
    </row>
    <row r="499" spans="1:18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138"/>
      <c r="P499" s="3"/>
      <c r="Q499" s="3"/>
      <c r="R499" s="3"/>
    </row>
    <row r="500" spans="1:18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138"/>
      <c r="P500" s="3"/>
      <c r="Q500" s="3"/>
      <c r="R500" s="3"/>
    </row>
    <row r="501" spans="1:18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138"/>
      <c r="P501" s="3"/>
      <c r="Q501" s="3"/>
      <c r="R501" s="3"/>
    </row>
    <row r="502" spans="1:18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138"/>
      <c r="P502" s="3"/>
      <c r="Q502" s="3"/>
      <c r="R502" s="3"/>
    </row>
    <row r="503" spans="1:18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138"/>
      <c r="P503" s="3"/>
      <c r="Q503" s="3"/>
      <c r="R503" s="3"/>
    </row>
    <row r="504" spans="1:18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138"/>
      <c r="P504" s="3"/>
      <c r="Q504" s="3"/>
      <c r="R504" s="3"/>
    </row>
    <row r="505" spans="1:18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138"/>
      <c r="P505" s="3"/>
      <c r="Q505" s="3"/>
      <c r="R505" s="3"/>
    </row>
    <row r="506" spans="1:18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138"/>
      <c r="P506" s="3"/>
      <c r="Q506" s="3"/>
      <c r="R506" s="3"/>
    </row>
    <row r="507" spans="1:18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138"/>
      <c r="P507" s="3"/>
      <c r="Q507" s="3"/>
      <c r="R507" s="3"/>
    </row>
    <row r="508" spans="1:1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138"/>
      <c r="P508" s="3"/>
      <c r="Q508" s="3"/>
      <c r="R508" s="3"/>
    </row>
    <row r="509" spans="1:18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138"/>
      <c r="P509" s="3"/>
      <c r="Q509" s="3"/>
      <c r="R509" s="3"/>
    </row>
    <row r="510" spans="1:18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138"/>
      <c r="P510" s="3"/>
      <c r="Q510" s="3"/>
      <c r="R510" s="3"/>
    </row>
    <row r="511" spans="1:18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138"/>
      <c r="P511" s="3"/>
      <c r="Q511" s="3"/>
      <c r="R511" s="3"/>
    </row>
    <row r="512" spans="1:18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138"/>
      <c r="P512" s="3"/>
      <c r="Q512" s="3"/>
      <c r="R512" s="3"/>
    </row>
    <row r="513" spans="1:18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138"/>
      <c r="P513" s="3"/>
      <c r="Q513" s="3"/>
      <c r="R513" s="3"/>
    </row>
    <row r="514" spans="1:18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138"/>
      <c r="P514" s="3"/>
      <c r="Q514" s="3"/>
      <c r="R514" s="3"/>
    </row>
    <row r="515" spans="1:18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138"/>
      <c r="P515" s="3"/>
      <c r="Q515" s="3"/>
      <c r="R515" s="3"/>
    </row>
    <row r="516" spans="1:18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138"/>
      <c r="P516" s="3"/>
      <c r="Q516" s="3"/>
      <c r="R516" s="3"/>
    </row>
    <row r="517" spans="1:18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138"/>
      <c r="P517" s="3"/>
      <c r="Q517" s="3"/>
      <c r="R517" s="3"/>
    </row>
    <row r="518" spans="1: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138"/>
      <c r="P518" s="3"/>
      <c r="Q518" s="3"/>
      <c r="R518" s="3"/>
    </row>
    <row r="519" spans="1:18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138"/>
      <c r="P519" s="3"/>
      <c r="Q519" s="3"/>
      <c r="R519" s="3"/>
    </row>
    <row r="520" spans="1:18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138"/>
      <c r="P520" s="3"/>
      <c r="Q520" s="3"/>
      <c r="R520" s="3"/>
    </row>
    <row r="521" spans="1:18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138"/>
      <c r="P521" s="3"/>
      <c r="Q521" s="3"/>
      <c r="R521" s="3"/>
    </row>
    <row r="522" spans="1:18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138"/>
      <c r="P522" s="3"/>
      <c r="Q522" s="3"/>
      <c r="R522" s="3"/>
    </row>
    <row r="523" spans="1:18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138"/>
      <c r="P523" s="3"/>
      <c r="Q523" s="3"/>
      <c r="R523" s="3"/>
    </row>
    <row r="524" spans="1:18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138"/>
      <c r="P524" s="3"/>
      <c r="Q524" s="3"/>
      <c r="R524" s="3"/>
    </row>
    <row r="525" spans="1:18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138"/>
      <c r="P525" s="3"/>
      <c r="Q525" s="3"/>
      <c r="R525" s="3"/>
    </row>
    <row r="526" spans="1:18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138"/>
      <c r="P526" s="3"/>
      <c r="Q526" s="3"/>
      <c r="R526" s="3"/>
    </row>
    <row r="527" spans="1:18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138"/>
      <c r="P527" s="3"/>
      <c r="Q527" s="3"/>
      <c r="R527" s="3"/>
    </row>
    <row r="528" spans="1:1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138"/>
      <c r="P528" s="3"/>
      <c r="Q528" s="3"/>
      <c r="R528" s="3"/>
    </row>
    <row r="529" spans="1:18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138"/>
      <c r="P529" s="3"/>
      <c r="Q529" s="3"/>
      <c r="R529" s="3"/>
    </row>
    <row r="530" spans="1:18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138"/>
      <c r="P530" s="3"/>
      <c r="Q530" s="3"/>
      <c r="R530" s="3"/>
    </row>
    <row r="531" spans="1:18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138"/>
      <c r="P531" s="3"/>
      <c r="Q531" s="3"/>
      <c r="R531" s="3"/>
    </row>
    <row r="532" spans="1:18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138"/>
      <c r="P532" s="3"/>
      <c r="Q532" s="3"/>
      <c r="R532" s="3"/>
    </row>
    <row r="533" spans="1:18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138"/>
      <c r="P533" s="3"/>
      <c r="Q533" s="3"/>
      <c r="R533" s="3"/>
    </row>
    <row r="534" spans="1:18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138"/>
      <c r="P534" s="3"/>
      <c r="Q534" s="3"/>
      <c r="R534" s="3"/>
    </row>
    <row r="535" spans="1:18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138"/>
      <c r="P535" s="3"/>
      <c r="Q535" s="3"/>
      <c r="R535" s="3"/>
    </row>
    <row r="536" spans="1:18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138"/>
      <c r="P536" s="3"/>
      <c r="Q536" s="3"/>
      <c r="R536" s="3"/>
    </row>
    <row r="537" spans="1:18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138"/>
      <c r="P537" s="3"/>
      <c r="Q537" s="3"/>
      <c r="R537" s="3"/>
    </row>
    <row r="538" spans="1:1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138"/>
      <c r="P538" s="3"/>
      <c r="Q538" s="3"/>
      <c r="R538" s="3"/>
    </row>
    <row r="539" spans="1:18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138"/>
      <c r="P539" s="3"/>
      <c r="Q539" s="3"/>
      <c r="R539" s="3"/>
    </row>
    <row r="540" spans="1:18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138"/>
      <c r="P540" s="3"/>
      <c r="Q540" s="3"/>
      <c r="R540" s="3"/>
    </row>
    <row r="541" spans="1:18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138"/>
      <c r="P541" s="3"/>
      <c r="Q541" s="3"/>
      <c r="R541" s="3"/>
    </row>
    <row r="542" spans="1:18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138"/>
      <c r="P542" s="3"/>
      <c r="Q542" s="3"/>
      <c r="R542" s="3"/>
    </row>
    <row r="543" spans="1:18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138"/>
      <c r="P543" s="3"/>
      <c r="Q543" s="3"/>
      <c r="R543" s="3"/>
    </row>
    <row r="544" spans="1:18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138"/>
      <c r="P544" s="3"/>
      <c r="Q544" s="3"/>
      <c r="R544" s="3"/>
    </row>
    <row r="545" spans="1:18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138"/>
      <c r="P545" s="3"/>
      <c r="Q545" s="3"/>
      <c r="R545" s="3"/>
    </row>
    <row r="546" spans="1:18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138"/>
      <c r="P546" s="3"/>
      <c r="Q546" s="3"/>
      <c r="R546" s="3"/>
    </row>
    <row r="547" spans="1:18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138"/>
      <c r="P547" s="3"/>
      <c r="Q547" s="3"/>
      <c r="R547" s="3"/>
    </row>
    <row r="548" spans="1:1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138"/>
      <c r="P548" s="3"/>
      <c r="Q548" s="3"/>
      <c r="R548" s="3"/>
    </row>
    <row r="549" spans="1:18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138"/>
      <c r="P549" s="3"/>
      <c r="Q549" s="3"/>
      <c r="R549" s="3"/>
    </row>
    <row r="550" spans="1:18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138"/>
      <c r="P550" s="3"/>
      <c r="Q550" s="3"/>
      <c r="R550" s="3"/>
    </row>
    <row r="551" spans="1:18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138"/>
      <c r="P551" s="3"/>
      <c r="Q551" s="3"/>
      <c r="R551" s="3"/>
    </row>
    <row r="552" spans="1:18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138"/>
      <c r="P552" s="3"/>
      <c r="Q552" s="3"/>
      <c r="R552" s="3"/>
    </row>
    <row r="553" spans="1:18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138"/>
      <c r="P553" s="3"/>
      <c r="Q553" s="3"/>
      <c r="R553" s="3"/>
    </row>
    <row r="554" spans="1:18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138"/>
      <c r="P554" s="3"/>
      <c r="Q554" s="3"/>
      <c r="R554" s="3"/>
    </row>
    <row r="555" spans="1:18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138"/>
      <c r="P555" s="3"/>
      <c r="Q555" s="3"/>
      <c r="R555" s="3"/>
    </row>
    <row r="556" spans="1:18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138"/>
      <c r="P556" s="3"/>
      <c r="Q556" s="3"/>
      <c r="R556" s="3"/>
    </row>
    <row r="557" spans="1:18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138"/>
      <c r="P557" s="3"/>
      <c r="Q557" s="3"/>
      <c r="R557" s="3"/>
    </row>
    <row r="558" spans="1:1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138"/>
      <c r="P558" s="3"/>
      <c r="Q558" s="3"/>
      <c r="R558" s="3"/>
    </row>
    <row r="559" spans="1:18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138"/>
      <c r="P559" s="3"/>
      <c r="Q559" s="3"/>
      <c r="R559" s="3"/>
    </row>
    <row r="560" spans="1:18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138"/>
      <c r="P560" s="3"/>
      <c r="Q560" s="3"/>
      <c r="R560" s="3"/>
    </row>
    <row r="561" spans="1:18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138"/>
      <c r="P561" s="3"/>
      <c r="Q561" s="3"/>
      <c r="R561" s="3"/>
    </row>
    <row r="562" spans="1:18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138"/>
      <c r="P562" s="3"/>
      <c r="Q562" s="3"/>
      <c r="R562" s="3"/>
    </row>
    <row r="563" spans="1:18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138"/>
      <c r="P563" s="3"/>
      <c r="Q563" s="3"/>
      <c r="R563" s="3"/>
    </row>
    <row r="564" spans="1:18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138"/>
      <c r="P564" s="3"/>
      <c r="Q564" s="3"/>
      <c r="R564" s="3"/>
    </row>
    <row r="565" spans="1:18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138"/>
      <c r="P565" s="3"/>
      <c r="Q565" s="3"/>
      <c r="R565" s="3"/>
    </row>
    <row r="566" spans="1:18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138"/>
      <c r="P566" s="3"/>
      <c r="Q566" s="3"/>
      <c r="R566" s="3"/>
    </row>
    <row r="567" spans="1:18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138"/>
      <c r="P567" s="3"/>
      <c r="Q567" s="3"/>
      <c r="R567" s="3"/>
    </row>
    <row r="568" spans="1:1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138"/>
      <c r="P568" s="3"/>
      <c r="Q568" s="3"/>
      <c r="R568" s="3"/>
    </row>
    <row r="569" spans="1:18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138"/>
      <c r="P569" s="3"/>
      <c r="Q569" s="3"/>
      <c r="R569" s="3"/>
    </row>
    <row r="570" spans="1:18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138"/>
      <c r="P570" s="3"/>
      <c r="Q570" s="3"/>
      <c r="R570" s="3"/>
    </row>
    <row r="571" spans="1:18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138"/>
      <c r="P571" s="3"/>
      <c r="Q571" s="3"/>
      <c r="R571" s="3"/>
    </row>
    <row r="572" spans="1:18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138"/>
      <c r="P572" s="3"/>
      <c r="Q572" s="3"/>
      <c r="R572" s="3"/>
    </row>
    <row r="573" spans="1:18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138"/>
      <c r="P573" s="3"/>
      <c r="Q573" s="3"/>
      <c r="R573" s="3"/>
    </row>
    <row r="574" spans="1:18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138"/>
      <c r="P574" s="3"/>
      <c r="Q574" s="3"/>
      <c r="R574" s="3"/>
    </row>
    <row r="575" spans="1:18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138"/>
      <c r="P575" s="3"/>
      <c r="Q575" s="3"/>
      <c r="R575" s="3"/>
    </row>
    <row r="576" spans="1:18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138"/>
      <c r="P576" s="3"/>
      <c r="Q576" s="3"/>
      <c r="R576" s="3"/>
    </row>
    <row r="577" spans="1:18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138"/>
      <c r="P577" s="3"/>
      <c r="Q577" s="3"/>
      <c r="R577" s="3"/>
    </row>
    <row r="578" spans="1:1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138"/>
      <c r="P578" s="3"/>
      <c r="Q578" s="3"/>
      <c r="R578" s="3"/>
    </row>
    <row r="579" spans="1:18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138"/>
      <c r="P579" s="3"/>
      <c r="Q579" s="3"/>
      <c r="R579" s="3"/>
    </row>
    <row r="580" spans="1:18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138"/>
      <c r="P580" s="3"/>
      <c r="Q580" s="3"/>
      <c r="R580" s="3"/>
    </row>
    <row r="581" spans="1:18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138"/>
      <c r="P581" s="3"/>
      <c r="Q581" s="3"/>
      <c r="R581" s="3"/>
    </row>
    <row r="582" spans="1:18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138"/>
      <c r="P582" s="3"/>
      <c r="Q582" s="3"/>
      <c r="R582" s="3"/>
    </row>
    <row r="583" spans="1:18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138"/>
      <c r="P583" s="3"/>
      <c r="Q583" s="3"/>
      <c r="R583" s="3"/>
    </row>
    <row r="584" spans="1:18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138"/>
      <c r="P584" s="3"/>
      <c r="Q584" s="3"/>
      <c r="R584" s="3"/>
    </row>
    <row r="585" spans="1:18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138"/>
      <c r="P585" s="3"/>
      <c r="Q585" s="3"/>
      <c r="R585" s="3"/>
    </row>
    <row r="586" spans="1:18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138"/>
      <c r="P586" s="3"/>
      <c r="Q586" s="3"/>
      <c r="R586" s="3"/>
    </row>
    <row r="587" spans="1:18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138"/>
      <c r="P587" s="3"/>
      <c r="Q587" s="3"/>
      <c r="R587" s="3"/>
    </row>
    <row r="588" spans="1:1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138"/>
      <c r="P588" s="3"/>
      <c r="Q588" s="3"/>
      <c r="R588" s="3"/>
    </row>
    <row r="589" spans="1:18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138"/>
      <c r="P589" s="3"/>
      <c r="Q589" s="3"/>
      <c r="R589" s="3"/>
    </row>
    <row r="590" spans="1:18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138"/>
      <c r="P590" s="3"/>
      <c r="Q590" s="3"/>
      <c r="R590" s="3"/>
    </row>
    <row r="591" spans="1:18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138"/>
      <c r="P591" s="3"/>
      <c r="Q591" s="3"/>
      <c r="R591" s="3"/>
    </row>
    <row r="592" spans="1:18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138"/>
      <c r="P592" s="3"/>
      <c r="Q592" s="3"/>
      <c r="R592" s="3"/>
    </row>
    <row r="593" spans="1:18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138"/>
      <c r="P593" s="3"/>
      <c r="Q593" s="3"/>
      <c r="R593" s="3"/>
    </row>
    <row r="594" spans="1:18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138"/>
      <c r="P594" s="3"/>
      <c r="Q594" s="3"/>
      <c r="R594" s="3"/>
    </row>
    <row r="595" spans="1:18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138"/>
      <c r="P595" s="3"/>
      <c r="Q595" s="3"/>
      <c r="R595" s="3"/>
    </row>
    <row r="596" spans="1:18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138"/>
      <c r="P596" s="3"/>
      <c r="Q596" s="3"/>
      <c r="R596" s="3"/>
    </row>
    <row r="597" spans="1:18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138"/>
      <c r="P597" s="3"/>
      <c r="Q597" s="3"/>
      <c r="R597" s="3"/>
    </row>
    <row r="598" spans="1:1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138"/>
      <c r="P598" s="3"/>
      <c r="Q598" s="3"/>
      <c r="R598" s="3"/>
    </row>
    <row r="599" spans="1:18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138"/>
      <c r="P599" s="3"/>
      <c r="Q599" s="3"/>
      <c r="R599" s="3"/>
    </row>
    <row r="600" spans="1:18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138"/>
      <c r="P600" s="3"/>
      <c r="Q600" s="3"/>
      <c r="R600" s="3"/>
    </row>
    <row r="601" spans="1:18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138"/>
      <c r="P601" s="3"/>
      <c r="Q601" s="3"/>
      <c r="R601" s="3"/>
    </row>
    <row r="602" spans="1:18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138"/>
      <c r="P602" s="3"/>
      <c r="Q602" s="3"/>
      <c r="R602" s="3"/>
    </row>
    <row r="603" spans="1:18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138"/>
      <c r="P603" s="3"/>
      <c r="Q603" s="3"/>
      <c r="R603" s="3"/>
    </row>
    <row r="604" spans="1:18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138"/>
      <c r="P604" s="3"/>
      <c r="Q604" s="3"/>
      <c r="R604" s="3"/>
    </row>
    <row r="605" spans="1:18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138"/>
      <c r="P605" s="3"/>
      <c r="Q605" s="3"/>
      <c r="R605" s="3"/>
    </row>
    <row r="606" spans="1:18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138"/>
      <c r="P606" s="3"/>
      <c r="Q606" s="3"/>
      <c r="R606" s="3"/>
    </row>
    <row r="607" spans="1:18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138"/>
      <c r="P607" s="3"/>
      <c r="Q607" s="3"/>
      <c r="R607" s="3"/>
    </row>
    <row r="608" spans="1:1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138"/>
      <c r="P608" s="3"/>
      <c r="Q608" s="3"/>
      <c r="R608" s="3"/>
    </row>
    <row r="609" spans="1:18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138"/>
      <c r="P609" s="3"/>
      <c r="Q609" s="3"/>
      <c r="R609" s="3"/>
    </row>
    <row r="610" spans="1:18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138"/>
      <c r="P610" s="3"/>
      <c r="Q610" s="3"/>
      <c r="R610" s="3"/>
    </row>
    <row r="611" spans="1:18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138"/>
      <c r="P611" s="3"/>
      <c r="Q611" s="3"/>
      <c r="R611" s="3"/>
    </row>
    <row r="612" spans="1:18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138"/>
      <c r="P612" s="3"/>
      <c r="Q612" s="3"/>
      <c r="R612" s="3"/>
    </row>
    <row r="613" spans="1:18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138"/>
      <c r="P613" s="3"/>
      <c r="Q613" s="3"/>
      <c r="R613" s="3"/>
    </row>
    <row r="614" spans="1:18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138"/>
      <c r="P614" s="3"/>
      <c r="Q614" s="3"/>
      <c r="R614" s="3"/>
    </row>
    <row r="615" spans="1:18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138"/>
      <c r="P615" s="3"/>
      <c r="Q615" s="3"/>
      <c r="R615" s="3"/>
    </row>
    <row r="616" spans="1:18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138"/>
      <c r="P616" s="3"/>
      <c r="Q616" s="3"/>
      <c r="R616" s="3"/>
    </row>
    <row r="617" spans="1:18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138"/>
      <c r="P617" s="3"/>
      <c r="Q617" s="3"/>
      <c r="R617" s="3"/>
    </row>
    <row r="618" spans="1: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138"/>
      <c r="P618" s="3"/>
      <c r="Q618" s="3"/>
      <c r="R618" s="3"/>
    </row>
    <row r="619" spans="1:18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138"/>
      <c r="P619" s="3"/>
      <c r="Q619" s="3"/>
      <c r="R619" s="3"/>
    </row>
    <row r="620" spans="1:18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138"/>
      <c r="P620" s="3"/>
      <c r="Q620" s="3"/>
      <c r="R620" s="3"/>
    </row>
    <row r="621" spans="1:18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138"/>
      <c r="P621" s="3"/>
      <c r="Q621" s="3"/>
      <c r="R621" s="3"/>
    </row>
    <row r="622" spans="1:18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138"/>
      <c r="P622" s="3"/>
      <c r="Q622" s="3"/>
      <c r="R622" s="3"/>
    </row>
    <row r="623" spans="1:18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138"/>
      <c r="P623" s="3"/>
      <c r="Q623" s="3"/>
      <c r="R623" s="3"/>
    </row>
    <row r="624" spans="1:18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138"/>
      <c r="P624" s="3"/>
      <c r="Q624" s="3"/>
      <c r="R624" s="3"/>
    </row>
    <row r="625" spans="1:18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138"/>
      <c r="P625" s="3"/>
      <c r="Q625" s="3"/>
      <c r="R625" s="3"/>
    </row>
    <row r="626" spans="1:18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138"/>
      <c r="P626" s="3"/>
      <c r="Q626" s="3"/>
      <c r="R626" s="3"/>
    </row>
    <row r="627" spans="1:18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138"/>
      <c r="P627" s="3"/>
      <c r="Q627" s="3"/>
      <c r="R627" s="3"/>
    </row>
    <row r="628" spans="1:1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138"/>
      <c r="P628" s="3"/>
      <c r="Q628" s="3"/>
      <c r="R628" s="3"/>
    </row>
    <row r="629" spans="1:18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138"/>
      <c r="P629" s="3"/>
      <c r="Q629" s="3"/>
      <c r="R629" s="3"/>
    </row>
    <row r="630" spans="1:18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138"/>
      <c r="P630" s="3"/>
      <c r="Q630" s="3"/>
      <c r="R630" s="3"/>
    </row>
    <row r="631" spans="1:18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138"/>
      <c r="P631" s="3"/>
      <c r="Q631" s="3"/>
      <c r="R631" s="3"/>
    </row>
    <row r="632" spans="1:18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138"/>
      <c r="P632" s="3"/>
      <c r="Q632" s="3"/>
      <c r="R632" s="3"/>
    </row>
    <row r="633" spans="1:18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138"/>
      <c r="P633" s="3"/>
      <c r="Q633" s="3"/>
      <c r="R633" s="3"/>
    </row>
    <row r="634" spans="1:18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38"/>
      <c r="P634" s="3"/>
      <c r="Q634" s="3"/>
      <c r="R634" s="3"/>
    </row>
    <row r="635" spans="1:18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138"/>
      <c r="P635" s="3"/>
      <c r="Q635" s="3"/>
      <c r="R635" s="3"/>
    </row>
    <row r="636" spans="1:18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138"/>
      <c r="P636" s="3"/>
      <c r="Q636" s="3"/>
      <c r="R636" s="3"/>
    </row>
    <row r="637" spans="1:18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138"/>
      <c r="P637" s="3"/>
      <c r="Q637" s="3"/>
      <c r="R637" s="3"/>
    </row>
    <row r="638" spans="1:1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138"/>
      <c r="P638" s="3"/>
      <c r="Q638" s="3"/>
      <c r="R638" s="3"/>
    </row>
    <row r="639" spans="1:18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138"/>
      <c r="P639" s="3"/>
      <c r="Q639" s="3"/>
      <c r="R639" s="3"/>
    </row>
    <row r="640" spans="1:18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138"/>
      <c r="P640" s="3"/>
      <c r="Q640" s="3"/>
      <c r="R640" s="3"/>
    </row>
    <row r="641" spans="1:18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138"/>
      <c r="P641" s="3"/>
      <c r="Q641" s="3"/>
      <c r="R641" s="3"/>
    </row>
    <row r="642" spans="1:18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138"/>
      <c r="P642" s="3"/>
      <c r="Q642" s="3"/>
      <c r="R642" s="3"/>
    </row>
    <row r="643" spans="1:18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138"/>
      <c r="P643" s="3"/>
      <c r="Q643" s="3"/>
      <c r="R643" s="3"/>
    </row>
    <row r="644" spans="1:18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138"/>
      <c r="P644" s="3"/>
      <c r="Q644" s="3"/>
      <c r="R644" s="3"/>
    </row>
    <row r="645" spans="1:18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138"/>
      <c r="P645" s="3"/>
      <c r="Q645" s="3"/>
      <c r="R645" s="3"/>
    </row>
    <row r="646" spans="1:18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138"/>
      <c r="P646" s="3"/>
      <c r="Q646" s="3"/>
      <c r="R646" s="3"/>
    </row>
    <row r="647" spans="1:18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138"/>
      <c r="P647" s="3"/>
      <c r="Q647" s="3"/>
      <c r="R647" s="3"/>
    </row>
    <row r="648" spans="1:1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138"/>
      <c r="P648" s="3"/>
      <c r="Q648" s="3"/>
      <c r="R648" s="3"/>
    </row>
    <row r="649" spans="1:18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138"/>
      <c r="P649" s="3"/>
      <c r="Q649" s="3"/>
      <c r="R649" s="3"/>
    </row>
    <row r="650" spans="1:18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138"/>
      <c r="P650" s="3"/>
      <c r="Q650" s="3"/>
      <c r="R650" s="3"/>
    </row>
    <row r="651" spans="1:18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138"/>
      <c r="P651" s="3"/>
      <c r="Q651" s="3"/>
      <c r="R651" s="3"/>
    </row>
    <row r="652" spans="1:18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138"/>
      <c r="P652" s="3"/>
      <c r="Q652" s="3"/>
      <c r="R652" s="3"/>
    </row>
    <row r="653" spans="1:18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138"/>
      <c r="P653" s="3"/>
      <c r="Q653" s="3"/>
      <c r="R653" s="3"/>
    </row>
    <row r="654" spans="1:18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138"/>
      <c r="P654" s="3"/>
      <c r="Q654" s="3"/>
      <c r="R654" s="3"/>
    </row>
    <row r="655" spans="1:18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138"/>
      <c r="P655" s="3"/>
      <c r="Q655" s="3"/>
      <c r="R655" s="3"/>
    </row>
    <row r="656" spans="1:18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38"/>
      <c r="P656" s="3"/>
      <c r="Q656" s="3"/>
      <c r="R656" s="3"/>
    </row>
    <row r="657" spans="1:18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138"/>
      <c r="P657" s="3"/>
      <c r="Q657" s="3"/>
      <c r="R657" s="3"/>
    </row>
    <row r="658" spans="1:1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138"/>
      <c r="P658" s="3"/>
      <c r="Q658" s="3"/>
      <c r="R658" s="3"/>
    </row>
    <row r="659" spans="1:18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138"/>
      <c r="P659" s="3"/>
      <c r="Q659" s="3"/>
      <c r="R659" s="3"/>
    </row>
    <row r="660" spans="1:18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138"/>
      <c r="P660" s="3"/>
      <c r="Q660" s="3"/>
      <c r="R660" s="3"/>
    </row>
    <row r="661" spans="1:18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138"/>
      <c r="P661" s="3"/>
      <c r="Q661" s="3"/>
      <c r="R661" s="3"/>
    </row>
    <row r="662" spans="1:18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138"/>
      <c r="P662" s="3"/>
      <c r="Q662" s="3"/>
      <c r="R662" s="3"/>
    </row>
    <row r="663" spans="1:18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138"/>
      <c r="P663" s="3"/>
      <c r="Q663" s="3"/>
      <c r="R663" s="3"/>
    </row>
    <row r="664" spans="1:18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138"/>
      <c r="P664" s="3"/>
      <c r="Q664" s="3"/>
      <c r="R664" s="3"/>
    </row>
    <row r="665" spans="1:18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138"/>
      <c r="P665" s="3"/>
      <c r="Q665" s="3"/>
      <c r="R665" s="3"/>
    </row>
    <row r="666" spans="1:18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138"/>
      <c r="P666" s="3"/>
      <c r="Q666" s="3"/>
      <c r="R666" s="3"/>
    </row>
    <row r="667" spans="1:18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138"/>
      <c r="P667" s="3"/>
      <c r="Q667" s="3"/>
      <c r="R667" s="3"/>
    </row>
    <row r="668" spans="1:1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138"/>
      <c r="P668" s="3"/>
      <c r="Q668" s="3"/>
      <c r="R668" s="3"/>
    </row>
    <row r="669" spans="1:18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138"/>
      <c r="P669" s="3"/>
      <c r="Q669" s="3"/>
      <c r="R669" s="3"/>
    </row>
    <row r="670" spans="1:18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138"/>
      <c r="P670" s="3"/>
      <c r="Q670" s="3"/>
      <c r="R670" s="3"/>
    </row>
    <row r="671" spans="1:18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138"/>
      <c r="P671" s="3"/>
      <c r="Q671" s="3"/>
      <c r="R671" s="3"/>
    </row>
    <row r="672" spans="1:18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138"/>
      <c r="P672" s="3"/>
      <c r="Q672" s="3"/>
      <c r="R672" s="3"/>
    </row>
    <row r="673" spans="1:18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138"/>
      <c r="P673" s="3"/>
      <c r="Q673" s="3"/>
      <c r="R673" s="3"/>
    </row>
    <row r="674" spans="1:18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138"/>
      <c r="P674" s="3"/>
      <c r="Q674" s="3"/>
      <c r="R674" s="3"/>
    </row>
    <row r="675" spans="1:18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138"/>
      <c r="P675" s="3"/>
      <c r="Q675" s="3"/>
      <c r="R675" s="3"/>
    </row>
    <row r="676" spans="1:18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138"/>
      <c r="P676" s="3"/>
      <c r="Q676" s="3"/>
      <c r="R676" s="3"/>
    </row>
    <row r="677" spans="1:18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138"/>
      <c r="P677" s="3"/>
      <c r="Q677" s="3"/>
      <c r="R677" s="3"/>
    </row>
    <row r="678" spans="1:1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138"/>
      <c r="P678" s="3"/>
      <c r="Q678" s="3"/>
      <c r="R678" s="3"/>
    </row>
    <row r="679" spans="1:18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138"/>
      <c r="P679" s="3"/>
      <c r="Q679" s="3"/>
      <c r="R679" s="3"/>
    </row>
    <row r="680" spans="1:18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138"/>
      <c r="P680" s="3"/>
      <c r="Q680" s="3"/>
      <c r="R680" s="3"/>
    </row>
    <row r="681" spans="1:18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138"/>
      <c r="P681" s="3"/>
      <c r="Q681" s="3"/>
      <c r="R681" s="3"/>
    </row>
    <row r="682" spans="1:18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138"/>
      <c r="P682" s="3"/>
      <c r="Q682" s="3"/>
      <c r="R682" s="3"/>
    </row>
    <row r="683" spans="1:18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138"/>
      <c r="P683" s="3"/>
      <c r="Q683" s="3"/>
      <c r="R683" s="3"/>
    </row>
    <row r="684" spans="1:18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138"/>
      <c r="P684" s="3"/>
      <c r="Q684" s="3"/>
      <c r="R684" s="3"/>
    </row>
    <row r="685" spans="1:18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138"/>
      <c r="P685" s="3"/>
      <c r="Q685" s="3"/>
      <c r="R685" s="3"/>
    </row>
    <row r="686" spans="1:18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138"/>
      <c r="P686" s="3"/>
      <c r="Q686" s="3"/>
      <c r="R686" s="3"/>
    </row>
    <row r="687" spans="1:18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138"/>
      <c r="P687" s="3"/>
      <c r="Q687" s="3"/>
      <c r="R687" s="3"/>
    </row>
    <row r="688" spans="1:1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138"/>
      <c r="P688" s="3"/>
      <c r="Q688" s="3"/>
      <c r="R688" s="3"/>
    </row>
    <row r="689" spans="1:18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138"/>
      <c r="P689" s="3"/>
      <c r="Q689" s="3"/>
      <c r="R689" s="3"/>
    </row>
    <row r="690" spans="1:18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138"/>
      <c r="P690" s="3"/>
      <c r="Q690" s="3"/>
      <c r="R690" s="3"/>
    </row>
    <row r="691" spans="1:18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138"/>
      <c r="P691" s="3"/>
      <c r="Q691" s="3"/>
      <c r="R691" s="3"/>
    </row>
    <row r="692" spans="1:18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138"/>
      <c r="P692" s="3"/>
      <c r="Q692" s="3"/>
      <c r="R692" s="3"/>
    </row>
    <row r="693" spans="1:18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138"/>
      <c r="P693" s="3"/>
      <c r="Q693" s="3"/>
      <c r="R693" s="3"/>
    </row>
    <row r="694" spans="1:18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138"/>
      <c r="P694" s="3"/>
      <c r="Q694" s="3"/>
      <c r="R694" s="3"/>
    </row>
    <row r="695" spans="1:18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138"/>
      <c r="P695" s="3"/>
      <c r="Q695" s="3"/>
      <c r="R695" s="3"/>
    </row>
    <row r="696" spans="1:18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138"/>
      <c r="P696" s="3"/>
      <c r="Q696" s="3"/>
      <c r="R696" s="3"/>
    </row>
    <row r="697" spans="1:18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138"/>
      <c r="P697" s="3"/>
      <c r="Q697" s="3"/>
      <c r="R697" s="3"/>
    </row>
    <row r="698" spans="1:1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138"/>
      <c r="P698" s="3"/>
      <c r="Q698" s="3"/>
      <c r="R698" s="3"/>
    </row>
    <row r="699" spans="1:18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138"/>
      <c r="P699" s="3"/>
      <c r="Q699" s="3"/>
      <c r="R699" s="3"/>
    </row>
    <row r="700" spans="1:18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138"/>
      <c r="P700" s="3"/>
      <c r="Q700" s="3"/>
      <c r="R700" s="3"/>
    </row>
    <row r="701" spans="1:18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138"/>
      <c r="P701" s="3"/>
      <c r="Q701" s="3"/>
      <c r="R701" s="3"/>
    </row>
    <row r="702" spans="1:18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138"/>
      <c r="P702" s="3"/>
      <c r="Q702" s="3"/>
      <c r="R702" s="3"/>
    </row>
    <row r="703" spans="1:18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138"/>
      <c r="P703" s="3"/>
      <c r="Q703" s="3"/>
      <c r="R703" s="3"/>
    </row>
    <row r="704" spans="1:18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138"/>
      <c r="P704" s="3"/>
      <c r="Q704" s="3"/>
      <c r="R704" s="3"/>
    </row>
    <row r="705" spans="1:18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138"/>
      <c r="P705" s="3"/>
      <c r="Q705" s="3"/>
      <c r="R705" s="3"/>
    </row>
    <row r="706" spans="1:18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138"/>
      <c r="P706" s="3"/>
      <c r="Q706" s="3"/>
      <c r="R706" s="3"/>
    </row>
    <row r="707" spans="1:18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138"/>
      <c r="P707" s="3"/>
      <c r="Q707" s="3"/>
      <c r="R707" s="3"/>
    </row>
    <row r="708" spans="1:1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138"/>
      <c r="P708" s="3"/>
      <c r="Q708" s="3"/>
      <c r="R708" s="3"/>
    </row>
    <row r="709" spans="1:18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138"/>
      <c r="P709" s="3"/>
      <c r="Q709" s="3"/>
      <c r="R709" s="3"/>
    </row>
    <row r="710" spans="1:18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138"/>
      <c r="P710" s="3"/>
      <c r="Q710" s="3"/>
      <c r="R710" s="3"/>
    </row>
    <row r="711" spans="1:18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138"/>
      <c r="P711" s="3"/>
      <c r="Q711" s="3"/>
      <c r="R711" s="3"/>
    </row>
    <row r="712" spans="1:18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138"/>
      <c r="P712" s="3"/>
      <c r="Q712" s="3"/>
      <c r="R712" s="3"/>
    </row>
    <row r="713" spans="1:18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138"/>
      <c r="P713" s="3"/>
      <c r="Q713" s="3"/>
      <c r="R713" s="3"/>
    </row>
    <row r="714" spans="1:18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138"/>
      <c r="P714" s="3"/>
      <c r="Q714" s="3"/>
      <c r="R714" s="3"/>
    </row>
    <row r="715" spans="1:18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138"/>
      <c r="P715" s="3"/>
      <c r="Q715" s="3"/>
      <c r="R715" s="3"/>
    </row>
    <row r="716" spans="1:18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138"/>
      <c r="P716" s="3"/>
      <c r="Q716" s="3"/>
      <c r="R716" s="3"/>
    </row>
    <row r="717" spans="1:18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138"/>
      <c r="P717" s="3"/>
      <c r="Q717" s="3"/>
      <c r="R717" s="3"/>
    </row>
    <row r="718" spans="1: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138"/>
      <c r="P718" s="3"/>
      <c r="Q718" s="3"/>
      <c r="R718" s="3"/>
    </row>
    <row r="719" spans="1:18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138"/>
      <c r="P719" s="3"/>
      <c r="Q719" s="3"/>
      <c r="R719" s="3"/>
    </row>
    <row r="720" spans="1:18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138"/>
      <c r="P720" s="3"/>
      <c r="Q720" s="3"/>
      <c r="R720" s="3"/>
    </row>
    <row r="721" spans="1:18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138"/>
      <c r="P721" s="3"/>
      <c r="Q721" s="3"/>
      <c r="R721" s="3"/>
    </row>
    <row r="722" spans="1:18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138"/>
      <c r="P722" s="3"/>
      <c r="Q722" s="3"/>
      <c r="R722" s="3"/>
    </row>
    <row r="723" spans="1:18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138"/>
      <c r="P723" s="3"/>
      <c r="Q723" s="3"/>
      <c r="R723" s="3"/>
    </row>
    <row r="724" spans="1:18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138"/>
      <c r="P724" s="3"/>
      <c r="Q724" s="3"/>
      <c r="R724" s="3"/>
    </row>
    <row r="725" spans="1:18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138"/>
      <c r="P725" s="3"/>
      <c r="Q725" s="3"/>
      <c r="R725" s="3"/>
    </row>
    <row r="726" spans="1:18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138"/>
      <c r="P726" s="3"/>
      <c r="Q726" s="3"/>
      <c r="R726" s="3"/>
    </row>
    <row r="727" spans="1:18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138"/>
      <c r="P727" s="3"/>
      <c r="Q727" s="3"/>
      <c r="R727" s="3"/>
    </row>
    <row r="728" spans="1:1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138"/>
      <c r="P728" s="3"/>
      <c r="Q728" s="3"/>
      <c r="R728" s="3"/>
    </row>
    <row r="729" spans="1:18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138"/>
      <c r="P729" s="3"/>
      <c r="Q729" s="3"/>
      <c r="R729" s="3"/>
    </row>
    <row r="730" spans="1:18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138"/>
      <c r="P730" s="3"/>
      <c r="Q730" s="3"/>
      <c r="R730" s="3"/>
    </row>
    <row r="731" spans="1:18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138"/>
      <c r="P731" s="3"/>
      <c r="Q731" s="3"/>
      <c r="R731" s="3"/>
    </row>
    <row r="732" spans="1:18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138"/>
      <c r="P732" s="3"/>
      <c r="Q732" s="3"/>
      <c r="R732" s="3"/>
    </row>
    <row r="733" spans="1:18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138"/>
      <c r="P733" s="3"/>
      <c r="Q733" s="3"/>
      <c r="R733" s="3"/>
    </row>
    <row r="734" spans="1:18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138"/>
      <c r="P734" s="3"/>
      <c r="Q734" s="3"/>
      <c r="R734" s="3"/>
    </row>
    <row r="735" spans="1:18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138"/>
      <c r="P735" s="3"/>
      <c r="Q735" s="3"/>
      <c r="R735" s="3"/>
    </row>
    <row r="736" spans="1:18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138"/>
      <c r="P736" s="3"/>
      <c r="Q736" s="3"/>
      <c r="R736" s="3"/>
    </row>
    <row r="737" spans="1:18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138"/>
      <c r="P737" s="3"/>
      <c r="Q737" s="3"/>
      <c r="R737" s="3"/>
    </row>
    <row r="738" spans="1:1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138"/>
      <c r="P738" s="3"/>
      <c r="Q738" s="3"/>
      <c r="R738" s="3"/>
    </row>
    <row r="739" spans="1:18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138"/>
      <c r="P739" s="3"/>
      <c r="Q739" s="3"/>
      <c r="R739" s="3"/>
    </row>
    <row r="740" spans="1:18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38"/>
      <c r="P740" s="3"/>
      <c r="Q740" s="3"/>
      <c r="R740" s="3"/>
    </row>
    <row r="741" spans="1:18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38"/>
      <c r="P741" s="3"/>
      <c r="Q741" s="3"/>
      <c r="R741" s="3"/>
    </row>
    <row r="742" spans="1:18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38"/>
      <c r="P742" s="3"/>
      <c r="Q742" s="3"/>
      <c r="R742" s="3"/>
    </row>
    <row r="743" spans="1:18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138"/>
      <c r="P743" s="3"/>
      <c r="Q743" s="3"/>
      <c r="R743" s="3"/>
    </row>
    <row r="744" spans="1:18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138"/>
      <c r="P744" s="3"/>
      <c r="Q744" s="3"/>
      <c r="R744" s="3"/>
    </row>
    <row r="745" spans="1:18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138"/>
      <c r="P745" s="3"/>
      <c r="Q745" s="3"/>
      <c r="R745" s="3"/>
    </row>
    <row r="746" spans="1:18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138"/>
      <c r="P746" s="3"/>
      <c r="Q746" s="3"/>
      <c r="R746" s="3"/>
    </row>
    <row r="747" spans="1:18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138"/>
      <c r="P747" s="3"/>
      <c r="Q747" s="3"/>
      <c r="R747" s="3"/>
    </row>
    <row r="748" spans="1:1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138"/>
      <c r="P748" s="3"/>
      <c r="Q748" s="3"/>
      <c r="R748" s="3"/>
    </row>
    <row r="749" spans="1:18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138"/>
      <c r="P749" s="3"/>
      <c r="Q749" s="3"/>
      <c r="R749" s="3"/>
    </row>
    <row r="750" spans="1:18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138"/>
      <c r="P750" s="3"/>
      <c r="Q750" s="3"/>
      <c r="R750" s="3"/>
    </row>
    <row r="751" spans="1:18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138"/>
      <c r="P751" s="3"/>
      <c r="Q751" s="3"/>
      <c r="R751" s="3"/>
    </row>
    <row r="752" spans="1:18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138"/>
      <c r="P752" s="3"/>
      <c r="Q752" s="3"/>
      <c r="R752" s="3"/>
    </row>
    <row r="753" spans="1:18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38"/>
      <c r="P753" s="3"/>
      <c r="Q753" s="3"/>
      <c r="R753" s="3"/>
    </row>
    <row r="754" spans="1:18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138"/>
      <c r="P754" s="3"/>
      <c r="Q754" s="3"/>
      <c r="R754" s="3"/>
    </row>
    <row r="755" spans="1:18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38"/>
      <c r="P755" s="3"/>
      <c r="Q755" s="3"/>
      <c r="R755" s="3"/>
    </row>
    <row r="756" spans="1:18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38"/>
      <c r="P756" s="3"/>
      <c r="Q756" s="3"/>
      <c r="R756" s="3"/>
    </row>
    <row r="757" spans="1:18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38"/>
      <c r="P757" s="3"/>
      <c r="Q757" s="3"/>
      <c r="R757" s="3"/>
    </row>
    <row r="758" spans="1:1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38"/>
      <c r="P758" s="3"/>
      <c r="Q758" s="3"/>
      <c r="R758" s="3"/>
    </row>
    <row r="759" spans="1:18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138"/>
      <c r="P759" s="3"/>
      <c r="Q759" s="3"/>
      <c r="R759" s="3"/>
    </row>
    <row r="760" spans="1:18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38"/>
      <c r="P760" s="3"/>
      <c r="Q760" s="3"/>
      <c r="R760" s="3"/>
    </row>
    <row r="761" spans="1:18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38"/>
      <c r="P761" s="3"/>
      <c r="Q761" s="3"/>
      <c r="R761" s="3"/>
    </row>
    <row r="762" spans="1:18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38"/>
      <c r="P762" s="3"/>
      <c r="Q762" s="3"/>
      <c r="R762" s="3"/>
    </row>
    <row r="763" spans="1:18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38"/>
      <c r="P763" s="3"/>
      <c r="Q763" s="3"/>
      <c r="R763" s="3"/>
    </row>
    <row r="764" spans="1:18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38"/>
      <c r="P764" s="3"/>
      <c r="Q764" s="3"/>
      <c r="R764" s="3"/>
    </row>
    <row r="765" spans="1:18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38"/>
      <c r="P765" s="3"/>
      <c r="Q765" s="3"/>
      <c r="R765" s="3"/>
    </row>
    <row r="766" spans="1:18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138"/>
      <c r="P766" s="3"/>
      <c r="Q766" s="3"/>
      <c r="R766" s="3"/>
    </row>
    <row r="767" spans="1:18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138"/>
      <c r="P767" s="3"/>
      <c r="Q767" s="3"/>
      <c r="R767" s="3"/>
    </row>
    <row r="768" spans="1:1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138"/>
      <c r="P768" s="3"/>
      <c r="Q768" s="3"/>
      <c r="R768" s="3"/>
    </row>
    <row r="769" spans="1:18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38"/>
      <c r="P769" s="3"/>
      <c r="Q769" s="3"/>
      <c r="R769" s="3"/>
    </row>
    <row r="770" spans="1:18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138"/>
      <c r="P770" s="3"/>
      <c r="Q770" s="3"/>
      <c r="R770" s="3"/>
    </row>
    <row r="771" spans="1:18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38"/>
      <c r="P771" s="3"/>
      <c r="Q771" s="3"/>
      <c r="R771" s="3"/>
    </row>
    <row r="772" spans="1:18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38"/>
      <c r="P772" s="3"/>
      <c r="Q772" s="3"/>
      <c r="R772" s="3"/>
    </row>
    <row r="773" spans="1:18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38"/>
      <c r="P773" s="3"/>
      <c r="Q773" s="3"/>
      <c r="R773" s="3"/>
    </row>
    <row r="774" spans="1:18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138"/>
      <c r="P774" s="3"/>
      <c r="Q774" s="3"/>
      <c r="R774" s="3"/>
    </row>
    <row r="775" spans="1:18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138"/>
      <c r="P775" s="3"/>
      <c r="Q775" s="3"/>
      <c r="R775" s="3"/>
    </row>
    <row r="776" spans="1:18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38"/>
      <c r="P776" s="3"/>
      <c r="Q776" s="3"/>
      <c r="R776" s="3"/>
    </row>
    <row r="777" spans="1:18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38"/>
      <c r="P777" s="3"/>
      <c r="Q777" s="3"/>
      <c r="R777" s="3"/>
    </row>
    <row r="778" spans="1:1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38"/>
      <c r="P778" s="3"/>
      <c r="Q778" s="3"/>
      <c r="R778" s="3"/>
    </row>
    <row r="779" spans="1:18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38"/>
      <c r="P779" s="3"/>
      <c r="Q779" s="3"/>
      <c r="R779" s="3"/>
    </row>
    <row r="780" spans="1:18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38"/>
      <c r="P780" s="3"/>
      <c r="Q780" s="3"/>
      <c r="R780" s="3"/>
    </row>
    <row r="781" spans="1:18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38"/>
      <c r="P781" s="3"/>
      <c r="Q781" s="3"/>
      <c r="R781" s="3"/>
    </row>
    <row r="782" spans="1:18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138"/>
      <c r="P782" s="3"/>
      <c r="Q782" s="3"/>
      <c r="R782" s="3"/>
    </row>
    <row r="783" spans="1:18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138"/>
      <c r="P783" s="3"/>
      <c r="Q783" s="3"/>
      <c r="R783" s="3"/>
    </row>
    <row r="784" spans="1:18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138"/>
      <c r="P784" s="3"/>
      <c r="Q784" s="3"/>
      <c r="R784" s="3"/>
    </row>
    <row r="785" spans="1:18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138"/>
      <c r="P785" s="3"/>
      <c r="Q785" s="3"/>
      <c r="R785" s="3"/>
    </row>
    <row r="786" spans="1:18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138"/>
      <c r="P786" s="3"/>
      <c r="Q786" s="3"/>
      <c r="R786" s="3"/>
    </row>
    <row r="787" spans="1:18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138"/>
      <c r="P787" s="3"/>
      <c r="Q787" s="3"/>
      <c r="R787" s="3"/>
    </row>
    <row r="788" spans="1:1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138"/>
      <c r="P788" s="3"/>
      <c r="Q788" s="3"/>
      <c r="R788" s="3"/>
    </row>
    <row r="789" spans="1:18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138"/>
      <c r="P789" s="3"/>
      <c r="Q789" s="3"/>
      <c r="R789" s="3"/>
    </row>
    <row r="790" spans="1:18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138"/>
      <c r="P790" s="3"/>
      <c r="Q790" s="3"/>
      <c r="R790" s="3"/>
    </row>
    <row r="791" spans="1:18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138"/>
      <c r="P791" s="3"/>
      <c r="Q791" s="3"/>
      <c r="R791" s="3"/>
    </row>
    <row r="792" spans="1:18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138"/>
      <c r="P792" s="3"/>
      <c r="Q792" s="3"/>
      <c r="R792" s="3"/>
    </row>
    <row r="793" spans="1:18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138"/>
      <c r="P793" s="3"/>
      <c r="Q793" s="3"/>
      <c r="R793" s="3"/>
    </row>
    <row r="794" spans="1:18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138"/>
      <c r="P794" s="3"/>
      <c r="Q794" s="3"/>
      <c r="R794" s="3"/>
    </row>
    <row r="795" spans="1:18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38"/>
      <c r="P795" s="3"/>
      <c r="Q795" s="3"/>
      <c r="R795" s="3"/>
    </row>
    <row r="796" spans="1:18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138"/>
      <c r="P796" s="3"/>
      <c r="Q796" s="3"/>
      <c r="R796" s="3"/>
    </row>
    <row r="797" spans="1:18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138"/>
      <c r="P797" s="3"/>
      <c r="Q797" s="3"/>
      <c r="R797" s="3"/>
    </row>
    <row r="798" spans="1:1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138"/>
      <c r="P798" s="3"/>
      <c r="Q798" s="3"/>
      <c r="R798" s="3"/>
    </row>
    <row r="799" spans="1:18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38"/>
      <c r="P799" s="3"/>
      <c r="Q799" s="3"/>
      <c r="R799" s="3"/>
    </row>
    <row r="800" spans="1:18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138"/>
      <c r="P800" s="3"/>
      <c r="Q800" s="3"/>
      <c r="R800" s="3"/>
    </row>
    <row r="801" spans="1:18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38"/>
      <c r="P801" s="3"/>
      <c r="Q801" s="3"/>
      <c r="R801" s="3"/>
    </row>
    <row r="802" spans="1:18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38"/>
      <c r="P802" s="3"/>
      <c r="Q802" s="3"/>
      <c r="R802" s="3"/>
    </row>
    <row r="803" spans="1:18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138"/>
      <c r="P803" s="3"/>
      <c r="Q803" s="3"/>
      <c r="R803" s="3"/>
    </row>
    <row r="804" spans="1:18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138"/>
      <c r="P804" s="3"/>
      <c r="Q804" s="3"/>
      <c r="R804" s="3"/>
    </row>
    <row r="805" spans="1:18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138"/>
      <c r="P805" s="3"/>
      <c r="Q805" s="3"/>
      <c r="R805" s="3"/>
    </row>
    <row r="806" spans="1:18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138"/>
      <c r="P806" s="3"/>
      <c r="Q806" s="3"/>
      <c r="R806" s="3"/>
    </row>
    <row r="807" spans="1:18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138"/>
      <c r="P807" s="3"/>
      <c r="Q807" s="3"/>
      <c r="R807" s="3"/>
    </row>
    <row r="808" spans="1:1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138"/>
      <c r="P808" s="3"/>
      <c r="Q808" s="3"/>
      <c r="R808" s="3"/>
    </row>
    <row r="809" spans="1:18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138"/>
      <c r="P809" s="3"/>
      <c r="Q809" s="3"/>
      <c r="R809" s="3"/>
    </row>
    <row r="810" spans="1:18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138"/>
      <c r="P810" s="3"/>
      <c r="Q810" s="3"/>
      <c r="R810" s="3"/>
    </row>
    <row r="811" spans="1:18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138"/>
      <c r="P811" s="3"/>
      <c r="Q811" s="3"/>
      <c r="R811" s="3"/>
    </row>
    <row r="812" spans="1:18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138"/>
      <c r="P812" s="3"/>
      <c r="Q812" s="3"/>
      <c r="R812" s="3"/>
    </row>
    <row r="813" spans="1:18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138"/>
      <c r="P813" s="3"/>
      <c r="Q813" s="3"/>
      <c r="R813" s="3"/>
    </row>
    <row r="814" spans="1:18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138"/>
      <c r="P814" s="3"/>
      <c r="Q814" s="3"/>
      <c r="R814" s="3"/>
    </row>
    <row r="815" spans="1:18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138"/>
      <c r="P815" s="3"/>
      <c r="Q815" s="3"/>
      <c r="R815" s="3"/>
    </row>
    <row r="816" spans="1:18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138"/>
      <c r="P816" s="3"/>
      <c r="Q816" s="3"/>
      <c r="R816" s="3"/>
    </row>
    <row r="817" spans="1:18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138"/>
      <c r="P817" s="3"/>
      <c r="Q817" s="3"/>
      <c r="R817" s="3"/>
    </row>
    <row r="818" spans="1: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138"/>
      <c r="P818" s="3"/>
      <c r="Q818" s="3"/>
      <c r="R818" s="3"/>
    </row>
    <row r="819" spans="1:18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138"/>
      <c r="P819" s="3"/>
      <c r="Q819" s="3"/>
      <c r="R819" s="3"/>
    </row>
    <row r="820" spans="1:18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138"/>
      <c r="P820" s="3"/>
      <c r="Q820" s="3"/>
      <c r="R820" s="3"/>
    </row>
    <row r="821" spans="1:18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138"/>
      <c r="P821" s="3"/>
      <c r="Q821" s="3"/>
      <c r="R821" s="3"/>
    </row>
    <row r="822" spans="1:18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138"/>
      <c r="P822" s="3"/>
      <c r="Q822" s="3"/>
      <c r="R822" s="3"/>
    </row>
    <row r="823" spans="1:18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138"/>
      <c r="P823" s="3"/>
      <c r="Q823" s="3"/>
      <c r="R823" s="3"/>
    </row>
    <row r="824" spans="1:18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138"/>
      <c r="P824" s="3"/>
      <c r="Q824" s="3"/>
      <c r="R824" s="3"/>
    </row>
    <row r="825" spans="1:18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138"/>
      <c r="P825" s="3"/>
      <c r="Q825" s="3"/>
      <c r="R825" s="3"/>
    </row>
    <row r="826" spans="1:18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138"/>
      <c r="P826" s="3"/>
      <c r="Q826" s="3"/>
      <c r="R826" s="3"/>
    </row>
    <row r="827" spans="1:18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138"/>
      <c r="P827" s="3"/>
      <c r="Q827" s="3"/>
      <c r="R827" s="3"/>
    </row>
    <row r="828" spans="1:1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138"/>
      <c r="P828" s="3"/>
      <c r="Q828" s="3"/>
      <c r="R828" s="3"/>
    </row>
    <row r="829" spans="1:18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138"/>
      <c r="P829" s="3"/>
      <c r="Q829" s="3"/>
      <c r="R829" s="3"/>
    </row>
    <row r="830" spans="1:18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138"/>
      <c r="P830" s="3"/>
      <c r="Q830" s="3"/>
      <c r="R830" s="3"/>
    </row>
    <row r="831" spans="1:18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138"/>
      <c r="P831" s="3"/>
      <c r="Q831" s="3"/>
      <c r="R831" s="3"/>
    </row>
    <row r="832" spans="1:18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138"/>
      <c r="P832" s="3"/>
      <c r="Q832" s="3"/>
      <c r="R832" s="3"/>
    </row>
    <row r="833" spans="1:18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138"/>
      <c r="P833" s="3"/>
      <c r="Q833" s="3"/>
      <c r="R833" s="3"/>
    </row>
    <row r="834" spans="1:18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138"/>
      <c r="P834" s="3"/>
      <c r="Q834" s="3"/>
      <c r="R834" s="3"/>
    </row>
    <row r="835" spans="1:18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138"/>
      <c r="P835" s="3"/>
      <c r="Q835" s="3"/>
      <c r="R835" s="3"/>
    </row>
    <row r="836" spans="1:18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138"/>
      <c r="P836" s="3"/>
      <c r="Q836" s="3"/>
      <c r="R836" s="3"/>
    </row>
    <row r="837" spans="1:18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138"/>
      <c r="P837" s="3"/>
      <c r="Q837" s="3"/>
      <c r="R837" s="3"/>
    </row>
    <row r="838" spans="1:1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138"/>
      <c r="P838" s="3"/>
      <c r="Q838" s="3"/>
      <c r="R838" s="3"/>
    </row>
    <row r="839" spans="1:18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138"/>
      <c r="P839" s="3"/>
      <c r="Q839" s="3"/>
      <c r="R839" s="3"/>
    </row>
    <row r="840" spans="1:18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138"/>
      <c r="P840" s="3"/>
      <c r="Q840" s="3"/>
      <c r="R840" s="3"/>
    </row>
    <row r="841" spans="1:18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138"/>
      <c r="P841" s="3"/>
      <c r="Q841" s="3"/>
      <c r="R841" s="3"/>
    </row>
    <row r="842" spans="1:18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138"/>
      <c r="P842" s="3"/>
      <c r="Q842" s="3"/>
      <c r="R842" s="3"/>
    </row>
    <row r="843" spans="1:18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138"/>
      <c r="P843" s="3"/>
      <c r="Q843" s="3"/>
      <c r="R843" s="3"/>
    </row>
    <row r="844" spans="1:18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138"/>
      <c r="P844" s="3"/>
      <c r="Q844" s="3"/>
      <c r="R844" s="3"/>
    </row>
    <row r="845" spans="1:18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138"/>
      <c r="P845" s="3"/>
      <c r="Q845" s="3"/>
      <c r="R845" s="3"/>
    </row>
    <row r="846" spans="1:18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138"/>
      <c r="P846" s="3"/>
      <c r="Q846" s="3"/>
      <c r="R846" s="3"/>
    </row>
    <row r="847" spans="1:18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138"/>
      <c r="P847" s="3"/>
      <c r="Q847" s="3"/>
      <c r="R847" s="3"/>
    </row>
    <row r="848" spans="1:1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138"/>
      <c r="P848" s="3"/>
      <c r="Q848" s="3"/>
      <c r="R848" s="3"/>
    </row>
    <row r="849" spans="1:18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138"/>
      <c r="P849" s="3"/>
      <c r="Q849" s="3"/>
      <c r="R849" s="3"/>
    </row>
    <row r="850" spans="1:18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138"/>
      <c r="P850" s="3"/>
      <c r="Q850" s="3"/>
      <c r="R850" s="3"/>
    </row>
    <row r="851" spans="1:18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138"/>
      <c r="P851" s="3"/>
      <c r="Q851" s="3"/>
      <c r="R851" s="3"/>
    </row>
    <row r="852" spans="1:18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138"/>
      <c r="P852" s="3"/>
      <c r="Q852" s="3"/>
      <c r="R852" s="3"/>
    </row>
    <row r="853" spans="1:18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138"/>
      <c r="P853" s="3"/>
      <c r="Q853" s="3"/>
      <c r="R853" s="3"/>
    </row>
    <row r="854" spans="1:18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138"/>
      <c r="P854" s="3"/>
      <c r="Q854" s="3"/>
      <c r="R854" s="3"/>
    </row>
    <row r="855" spans="1:18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138"/>
      <c r="P855" s="3"/>
      <c r="Q855" s="3"/>
      <c r="R855" s="3"/>
    </row>
    <row r="856" spans="1:18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138"/>
      <c r="P856" s="3"/>
      <c r="Q856" s="3"/>
      <c r="R856" s="3"/>
    </row>
    <row r="857" spans="1:18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138"/>
      <c r="P857" s="3"/>
      <c r="Q857" s="3"/>
      <c r="R857" s="3"/>
    </row>
    <row r="858" spans="1:1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138"/>
      <c r="P858" s="3"/>
      <c r="Q858" s="3"/>
      <c r="R858" s="3"/>
    </row>
    <row r="859" spans="1:18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138"/>
      <c r="P859" s="3"/>
      <c r="Q859" s="3"/>
      <c r="R859" s="3"/>
    </row>
    <row r="860" spans="1:18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138"/>
      <c r="P860" s="3"/>
      <c r="Q860" s="3"/>
      <c r="R860" s="3"/>
    </row>
    <row r="861" spans="1:18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138"/>
      <c r="P861" s="3"/>
      <c r="Q861" s="3"/>
      <c r="R861" s="3"/>
    </row>
    <row r="862" spans="1:18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138"/>
      <c r="P862" s="3"/>
      <c r="Q862" s="3"/>
      <c r="R862" s="3"/>
    </row>
    <row r="863" spans="1:18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138"/>
      <c r="P863" s="3"/>
      <c r="Q863" s="3"/>
      <c r="R863" s="3"/>
    </row>
    <row r="864" spans="1:18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138"/>
      <c r="P864" s="3"/>
      <c r="Q864" s="3"/>
      <c r="R864" s="3"/>
    </row>
    <row r="865" spans="1:18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138"/>
      <c r="P865" s="3"/>
      <c r="Q865" s="3"/>
      <c r="R865" s="3"/>
    </row>
    <row r="866" spans="1:18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138"/>
      <c r="P866" s="3"/>
      <c r="Q866" s="3"/>
      <c r="R866" s="3"/>
    </row>
    <row r="867" spans="1:18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138"/>
      <c r="P867" s="3"/>
      <c r="Q867" s="3"/>
      <c r="R867" s="3"/>
    </row>
    <row r="868" spans="1:1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138"/>
      <c r="P868" s="3"/>
      <c r="Q868" s="3"/>
      <c r="R868" s="3"/>
    </row>
    <row r="869" spans="1:18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138"/>
      <c r="P869" s="3"/>
      <c r="Q869" s="3"/>
      <c r="R869" s="3"/>
    </row>
    <row r="870" spans="1:18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138"/>
      <c r="P870" s="3"/>
      <c r="Q870" s="3"/>
      <c r="R870" s="3"/>
    </row>
    <row r="871" spans="1:18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138"/>
      <c r="P871" s="3"/>
      <c r="Q871" s="3"/>
      <c r="R871" s="3"/>
    </row>
    <row r="872" spans="1:18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138"/>
      <c r="P872" s="3"/>
      <c r="Q872" s="3"/>
      <c r="R872" s="3"/>
    </row>
    <row r="873" spans="1:18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138"/>
      <c r="P873" s="3"/>
      <c r="Q873" s="3"/>
      <c r="R873" s="3"/>
    </row>
    <row r="874" spans="1:18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138"/>
      <c r="P874" s="3"/>
      <c r="Q874" s="3"/>
      <c r="R874" s="3"/>
    </row>
    <row r="875" spans="1:18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138"/>
      <c r="P875" s="3"/>
      <c r="Q875" s="3"/>
      <c r="R875" s="3"/>
    </row>
    <row r="876" spans="1:18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138"/>
      <c r="P876" s="3"/>
      <c r="Q876" s="3"/>
      <c r="R876" s="3"/>
    </row>
    <row r="877" spans="1:18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138"/>
      <c r="P877" s="3"/>
      <c r="Q877" s="3"/>
      <c r="R877" s="3"/>
    </row>
    <row r="878" spans="1:1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138"/>
      <c r="P878" s="3"/>
      <c r="Q878" s="3"/>
      <c r="R878" s="3"/>
    </row>
    <row r="879" spans="1:18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138"/>
      <c r="P879" s="3"/>
      <c r="Q879" s="3"/>
      <c r="R879" s="3"/>
    </row>
    <row r="880" spans="1:18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138"/>
      <c r="P880" s="3"/>
      <c r="Q880" s="3"/>
      <c r="R880" s="3"/>
    </row>
    <row r="881" spans="1:18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138"/>
      <c r="P881" s="3"/>
      <c r="Q881" s="3"/>
      <c r="R881" s="3"/>
    </row>
    <row r="882" spans="1:18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138"/>
      <c r="P882" s="3"/>
      <c r="Q882" s="3"/>
      <c r="R882" s="3"/>
    </row>
    <row r="883" spans="1:18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138"/>
      <c r="P883" s="3"/>
      <c r="Q883" s="3"/>
      <c r="R883" s="3"/>
    </row>
    <row r="884" spans="1:18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138"/>
      <c r="P884" s="3"/>
      <c r="Q884" s="3"/>
      <c r="R884" s="3"/>
    </row>
    <row r="885" spans="1:18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138"/>
      <c r="P885" s="3"/>
      <c r="Q885" s="3"/>
      <c r="R885" s="3"/>
    </row>
    <row r="886" spans="1:18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138"/>
      <c r="P886" s="3"/>
      <c r="Q886" s="3"/>
      <c r="R886" s="3"/>
    </row>
    <row r="887" spans="1:18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138"/>
      <c r="P887" s="3"/>
      <c r="Q887" s="3"/>
      <c r="R887" s="3"/>
    </row>
    <row r="888" spans="1:1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138"/>
      <c r="P888" s="3"/>
      <c r="Q888" s="3"/>
      <c r="R888" s="3"/>
    </row>
    <row r="889" spans="1:18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138"/>
      <c r="P889" s="3"/>
      <c r="Q889" s="3"/>
      <c r="R889" s="3"/>
    </row>
    <row r="890" spans="1:18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138"/>
      <c r="P890" s="3"/>
      <c r="Q890" s="3"/>
      <c r="R890" s="3"/>
    </row>
    <row r="891" spans="1:18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138"/>
      <c r="P891" s="3"/>
      <c r="Q891" s="3"/>
      <c r="R891" s="3"/>
    </row>
    <row r="892" spans="1:18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138"/>
      <c r="P892" s="3"/>
      <c r="Q892" s="3"/>
      <c r="R892" s="3"/>
    </row>
    <row r="893" spans="1:18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138"/>
      <c r="P893" s="3"/>
      <c r="Q893" s="3"/>
      <c r="R893" s="3"/>
    </row>
    <row r="894" spans="1:18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138"/>
      <c r="P894" s="3"/>
      <c r="Q894" s="3"/>
      <c r="R894" s="3"/>
    </row>
    <row r="895" spans="1:18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138"/>
      <c r="P895" s="3"/>
      <c r="Q895" s="3"/>
      <c r="R895" s="3"/>
    </row>
    <row r="896" spans="1:18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138"/>
      <c r="P896" s="3"/>
      <c r="Q896" s="3"/>
      <c r="R896" s="3"/>
    </row>
    <row r="897" spans="1:18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138"/>
      <c r="P897" s="3"/>
      <c r="Q897" s="3"/>
      <c r="R897" s="3"/>
    </row>
    <row r="898" spans="1:1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138"/>
      <c r="P898" s="3"/>
      <c r="Q898" s="3"/>
      <c r="R898" s="3"/>
    </row>
    <row r="899" spans="1:18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138"/>
      <c r="P899" s="3"/>
      <c r="Q899" s="3"/>
      <c r="R899" s="3"/>
    </row>
    <row r="900" spans="1:18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138"/>
      <c r="P900" s="3"/>
      <c r="Q900" s="3"/>
      <c r="R900" s="3"/>
    </row>
    <row r="901" spans="1:18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138"/>
      <c r="P901" s="3"/>
      <c r="Q901" s="3"/>
      <c r="R901" s="3"/>
    </row>
    <row r="902" spans="1:18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138"/>
      <c r="P902" s="3"/>
      <c r="Q902" s="3"/>
      <c r="R902" s="3"/>
    </row>
    <row r="903" spans="1:18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138"/>
      <c r="P903" s="3"/>
      <c r="Q903" s="3"/>
      <c r="R903" s="3"/>
    </row>
    <row r="904" spans="1:18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138"/>
      <c r="P904" s="3"/>
      <c r="Q904" s="3"/>
      <c r="R904" s="3"/>
    </row>
    <row r="905" spans="1:18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138"/>
      <c r="P905" s="3"/>
      <c r="Q905" s="3"/>
      <c r="R905" s="3"/>
    </row>
    <row r="906" spans="1:18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138"/>
      <c r="P906" s="3"/>
      <c r="Q906" s="3"/>
      <c r="R906" s="3"/>
    </row>
    <row r="907" spans="1:18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138"/>
      <c r="P907" s="3"/>
      <c r="Q907" s="3"/>
      <c r="R907" s="3"/>
    </row>
    <row r="908" spans="1:1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138"/>
      <c r="P908" s="3"/>
      <c r="Q908" s="3"/>
      <c r="R908" s="3"/>
    </row>
    <row r="909" spans="1:18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138"/>
      <c r="P909" s="3"/>
      <c r="Q909" s="3"/>
      <c r="R909" s="3"/>
    </row>
    <row r="910" spans="1:18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138"/>
      <c r="P910" s="3"/>
      <c r="Q910" s="3"/>
      <c r="R910" s="3"/>
    </row>
    <row r="911" spans="1:18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138"/>
      <c r="P911" s="3"/>
      <c r="Q911" s="3"/>
      <c r="R911" s="3"/>
    </row>
    <row r="912" spans="1:18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138"/>
      <c r="P912" s="3"/>
      <c r="Q912" s="3"/>
      <c r="R912" s="3"/>
    </row>
    <row r="913" spans="1:18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138"/>
      <c r="P913" s="3"/>
      <c r="Q913" s="3"/>
      <c r="R913" s="3"/>
    </row>
    <row r="914" spans="1:18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138"/>
      <c r="P914" s="3"/>
      <c r="Q914" s="3"/>
      <c r="R914" s="3"/>
    </row>
    <row r="915" spans="1:18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138"/>
      <c r="P915" s="3"/>
      <c r="Q915" s="3"/>
      <c r="R915" s="3"/>
    </row>
    <row r="916" spans="1:18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138"/>
      <c r="P916" s="3"/>
      <c r="Q916" s="3"/>
      <c r="R916" s="3"/>
    </row>
    <row r="917" spans="1:18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138"/>
      <c r="P917" s="3"/>
      <c r="Q917" s="3"/>
      <c r="R917" s="3"/>
    </row>
    <row r="918" spans="1: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138"/>
      <c r="P918" s="3"/>
      <c r="Q918" s="3"/>
      <c r="R918" s="3"/>
    </row>
    <row r="919" spans="1:18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138"/>
      <c r="P919" s="3"/>
      <c r="Q919" s="3"/>
      <c r="R919" s="3"/>
    </row>
    <row r="920" spans="1:18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138"/>
      <c r="P920" s="3"/>
      <c r="Q920" s="3"/>
      <c r="R920" s="3"/>
    </row>
    <row r="921" spans="1:18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138"/>
      <c r="P921" s="3"/>
      <c r="Q921" s="3"/>
      <c r="R921" s="3"/>
    </row>
    <row r="922" spans="1:18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138"/>
      <c r="P922" s="3"/>
      <c r="Q922" s="3"/>
      <c r="R922" s="3"/>
    </row>
    <row r="923" spans="1:18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138"/>
      <c r="P923" s="3"/>
      <c r="Q923" s="3"/>
      <c r="R923" s="3"/>
    </row>
    <row r="924" spans="1:18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138"/>
      <c r="P924" s="3"/>
      <c r="Q924" s="3"/>
      <c r="R924" s="3"/>
    </row>
    <row r="925" spans="1:18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138"/>
      <c r="P925" s="3"/>
      <c r="Q925" s="3"/>
      <c r="R925" s="3"/>
    </row>
    <row r="926" spans="1:18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138"/>
      <c r="P926" s="3"/>
      <c r="Q926" s="3"/>
      <c r="R926" s="3"/>
    </row>
    <row r="927" spans="1:18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138"/>
      <c r="P927" s="3"/>
      <c r="Q927" s="3"/>
      <c r="R927" s="3"/>
    </row>
    <row r="928" spans="1:1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138"/>
      <c r="P928" s="3"/>
      <c r="Q928" s="3"/>
      <c r="R928" s="3"/>
    </row>
    <row r="929" spans="1:18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138"/>
      <c r="P929" s="3"/>
      <c r="Q929" s="3"/>
      <c r="R929" s="3"/>
    </row>
    <row r="930" spans="1:18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138"/>
      <c r="P930" s="3"/>
      <c r="Q930" s="3"/>
      <c r="R930" s="3"/>
    </row>
    <row r="931" spans="1:18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138"/>
      <c r="P931" s="3"/>
      <c r="Q931" s="3"/>
      <c r="R931" s="3"/>
    </row>
    <row r="932" spans="1:18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138"/>
      <c r="P932" s="3"/>
      <c r="Q932" s="3"/>
      <c r="R932" s="3"/>
    </row>
    <row r="933" spans="1:18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138"/>
      <c r="P933" s="3"/>
      <c r="Q933" s="3"/>
      <c r="R933" s="3"/>
    </row>
    <row r="934" spans="1:18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138"/>
      <c r="P934" s="3"/>
      <c r="Q934" s="3"/>
      <c r="R934" s="3"/>
    </row>
    <row r="935" spans="1:18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138"/>
      <c r="P935" s="3"/>
      <c r="Q935" s="3"/>
      <c r="R935" s="3"/>
    </row>
    <row r="936" spans="1:18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138"/>
      <c r="P936" s="3"/>
      <c r="Q936" s="3"/>
      <c r="R936" s="3"/>
    </row>
    <row r="937" spans="1:18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138"/>
      <c r="P937" s="3"/>
      <c r="Q937" s="3"/>
      <c r="R937" s="3"/>
    </row>
    <row r="938" spans="1:1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138"/>
      <c r="P938" s="3"/>
      <c r="Q938" s="3"/>
      <c r="R938" s="3"/>
    </row>
    <row r="939" spans="1:18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138"/>
      <c r="P939" s="3"/>
      <c r="Q939" s="3"/>
      <c r="R939" s="3"/>
    </row>
    <row r="940" spans="1:18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138"/>
      <c r="P940" s="3"/>
      <c r="Q940" s="3"/>
      <c r="R940" s="3"/>
    </row>
    <row r="941" spans="1:18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138"/>
      <c r="P941" s="3"/>
      <c r="Q941" s="3"/>
      <c r="R941" s="3"/>
    </row>
    <row r="942" spans="1:18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138"/>
      <c r="P942" s="3"/>
      <c r="Q942" s="3"/>
      <c r="R942" s="3"/>
    </row>
    <row r="943" spans="1:18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138"/>
      <c r="P943" s="3"/>
      <c r="Q943" s="3"/>
      <c r="R943" s="3"/>
    </row>
    <row r="944" spans="1:18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138"/>
      <c r="P944" s="3"/>
      <c r="Q944" s="3"/>
      <c r="R944" s="3"/>
    </row>
    <row r="945" spans="1:18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138"/>
      <c r="P945" s="3"/>
      <c r="Q945" s="3"/>
      <c r="R945" s="3"/>
    </row>
    <row r="946" spans="1:18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138"/>
      <c r="P946" s="3"/>
      <c r="Q946" s="3"/>
      <c r="R946" s="3"/>
    </row>
    <row r="947" spans="1:18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138"/>
      <c r="P947" s="3"/>
      <c r="Q947" s="3"/>
      <c r="R947" s="3"/>
    </row>
    <row r="948" spans="1:1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138"/>
      <c r="P948" s="3"/>
      <c r="Q948" s="3"/>
      <c r="R948" s="3"/>
    </row>
    <row r="949" spans="1:18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138"/>
      <c r="P949" s="3"/>
      <c r="Q949" s="3"/>
      <c r="R949" s="3"/>
    </row>
    <row r="950" spans="1:18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138"/>
      <c r="P950" s="3"/>
      <c r="Q950" s="3"/>
      <c r="R950" s="3"/>
    </row>
    <row r="951" spans="1:18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138"/>
      <c r="P951" s="3"/>
      <c r="Q951" s="3"/>
      <c r="R951" s="3"/>
    </row>
    <row r="952" spans="1:18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138"/>
      <c r="P952" s="3"/>
      <c r="Q952" s="3"/>
      <c r="R952" s="3"/>
    </row>
    <row r="953" spans="1:18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138"/>
      <c r="P953" s="3"/>
      <c r="Q953" s="3"/>
      <c r="R953" s="3"/>
    </row>
    <row r="954" spans="1:18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138"/>
      <c r="P954" s="3"/>
      <c r="Q954" s="3"/>
      <c r="R954" s="3"/>
    </row>
    <row r="955" spans="1:18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138"/>
      <c r="P955" s="3"/>
      <c r="Q955" s="3"/>
      <c r="R955" s="3"/>
    </row>
    <row r="956" spans="1:18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138"/>
      <c r="P956" s="3"/>
      <c r="Q956" s="3"/>
      <c r="R956" s="3"/>
    </row>
    <row r="957" spans="1:18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138"/>
      <c r="P957" s="3"/>
      <c r="Q957" s="3"/>
      <c r="R957" s="3"/>
    </row>
    <row r="958" spans="1:1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138"/>
      <c r="P958" s="3"/>
      <c r="Q958" s="3"/>
      <c r="R958" s="3"/>
    </row>
    <row r="959" spans="1:18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138"/>
      <c r="P959" s="3"/>
      <c r="Q959" s="3"/>
      <c r="R959" s="3"/>
    </row>
    <row r="960" spans="1:18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138"/>
      <c r="P960" s="3"/>
      <c r="Q960" s="3"/>
      <c r="R960" s="3"/>
    </row>
    <row r="961" spans="1:18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138"/>
      <c r="P961" s="3"/>
      <c r="Q961" s="3"/>
      <c r="R961" s="3"/>
    </row>
    <row r="962" spans="1:18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138"/>
      <c r="P962" s="3"/>
      <c r="Q962" s="3"/>
      <c r="R962" s="3"/>
    </row>
    <row r="963" spans="1:18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138"/>
      <c r="P963" s="3"/>
      <c r="Q963" s="3"/>
      <c r="R963" s="3"/>
    </row>
    <row r="964" spans="1:18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138"/>
      <c r="P964" s="3"/>
      <c r="Q964" s="3"/>
      <c r="R964" s="3"/>
    </row>
    <row r="965" spans="1:18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138"/>
      <c r="P965" s="3"/>
      <c r="Q965" s="3"/>
      <c r="R965" s="3"/>
    </row>
    <row r="966" spans="1:18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138"/>
      <c r="P966" s="3"/>
      <c r="Q966" s="3"/>
      <c r="R966" s="3"/>
    </row>
    <row r="967" spans="1:18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138"/>
      <c r="P967" s="3"/>
      <c r="Q967" s="3"/>
      <c r="R967" s="3"/>
    </row>
    <row r="968" spans="1:1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138"/>
      <c r="P968" s="3"/>
      <c r="Q968" s="3"/>
      <c r="R968" s="3"/>
    </row>
    <row r="969" spans="1:18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138"/>
      <c r="P969" s="3"/>
      <c r="Q969" s="3"/>
      <c r="R969" s="3"/>
    </row>
    <row r="970" spans="1:18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138"/>
      <c r="P970" s="3"/>
      <c r="Q970" s="3"/>
      <c r="R970" s="3"/>
    </row>
    <row r="971" spans="1:18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138"/>
      <c r="P971" s="3"/>
      <c r="Q971" s="3"/>
      <c r="R971" s="3"/>
    </row>
    <row r="972" spans="1:18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138"/>
      <c r="P972" s="3"/>
      <c r="Q972" s="3"/>
      <c r="R972" s="3"/>
    </row>
    <row r="973" spans="1:18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138"/>
      <c r="P973" s="3"/>
      <c r="Q973" s="3"/>
      <c r="R973" s="3"/>
    </row>
    <row r="974" spans="1:18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138"/>
      <c r="P974" s="3"/>
      <c r="Q974" s="3"/>
      <c r="R974" s="3"/>
    </row>
    <row r="975" spans="1:18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138"/>
      <c r="P975" s="3"/>
      <c r="Q975" s="3"/>
      <c r="R975" s="3"/>
    </row>
    <row r="976" spans="1:18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138"/>
      <c r="P976" s="3"/>
      <c r="Q976" s="3"/>
      <c r="R976" s="3"/>
    </row>
    <row r="977" spans="1:18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138"/>
      <c r="P977" s="3"/>
      <c r="Q977" s="3"/>
      <c r="R977" s="3"/>
    </row>
    <row r="978" spans="1:1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138"/>
      <c r="P978" s="3"/>
      <c r="Q978" s="3"/>
      <c r="R978" s="3"/>
    </row>
    <row r="979" spans="1:18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138"/>
      <c r="P979" s="3"/>
      <c r="Q979" s="3"/>
      <c r="R979" s="3"/>
    </row>
    <row r="980" spans="1:18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138"/>
      <c r="P980" s="3"/>
      <c r="Q980" s="3"/>
      <c r="R980" s="3"/>
    </row>
    <row r="981" spans="1:18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138"/>
      <c r="P981" s="3"/>
      <c r="Q981" s="3"/>
      <c r="R981" s="3"/>
    </row>
    <row r="982" spans="1:18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138"/>
      <c r="P982" s="3"/>
      <c r="Q982" s="3"/>
      <c r="R982" s="3"/>
    </row>
    <row r="983" spans="1:18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138"/>
      <c r="P983" s="3"/>
      <c r="Q983" s="3"/>
      <c r="R983" s="3"/>
    </row>
    <row r="984" spans="1:18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138"/>
      <c r="P984" s="3"/>
      <c r="Q984" s="3"/>
      <c r="R984" s="3"/>
    </row>
    <row r="985" spans="1:18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138"/>
      <c r="P985" s="3"/>
      <c r="Q985" s="3"/>
      <c r="R985" s="3"/>
    </row>
    <row r="986" spans="1:18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138"/>
      <c r="P986" s="3"/>
      <c r="Q986" s="3"/>
      <c r="R986" s="3"/>
    </row>
    <row r="987" spans="1:18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138"/>
      <c r="P987" s="3"/>
      <c r="Q987" s="3"/>
      <c r="R987" s="3"/>
    </row>
    <row r="988" spans="1:1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138"/>
      <c r="P988" s="3"/>
      <c r="Q988" s="3"/>
      <c r="R988" s="3"/>
    </row>
    <row r="989" spans="1:18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138"/>
      <c r="P989" s="3"/>
      <c r="Q989" s="3"/>
      <c r="R989" s="3"/>
    </row>
    <row r="990" spans="1:18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138"/>
      <c r="P990" s="3"/>
      <c r="Q990" s="3"/>
      <c r="R990" s="3"/>
    </row>
    <row r="991" spans="1:18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138"/>
      <c r="P991" s="3"/>
      <c r="Q991" s="3"/>
      <c r="R991" s="3"/>
    </row>
    <row r="992" spans="1:18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138"/>
      <c r="P992" s="3"/>
      <c r="Q992" s="3"/>
      <c r="R992" s="3"/>
    </row>
    <row r="993" spans="1:18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138"/>
      <c r="P993" s="3"/>
      <c r="Q993" s="3"/>
      <c r="R993" s="3"/>
    </row>
    <row r="994" spans="1:18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138"/>
      <c r="P994" s="3"/>
      <c r="Q994" s="3"/>
      <c r="R994" s="3"/>
    </row>
    <row r="995" spans="1:18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138"/>
      <c r="P995" s="3"/>
      <c r="Q995" s="3"/>
      <c r="R995" s="3"/>
    </row>
    <row r="996" spans="1:18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138"/>
      <c r="P996" s="3"/>
      <c r="Q996" s="3"/>
      <c r="R996" s="3"/>
    </row>
    <row r="997" spans="1:18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138"/>
      <c r="P997" s="3"/>
      <c r="Q997" s="3"/>
      <c r="R997" s="3"/>
    </row>
    <row r="998" spans="1:1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138"/>
      <c r="P998" s="3"/>
      <c r="Q998" s="3"/>
      <c r="R998" s="3"/>
    </row>
  </sheetData>
  <mergeCells count="14">
    <mergeCell ref="N4:N5"/>
    <mergeCell ref="A2:O2"/>
    <mergeCell ref="A3:A5"/>
    <mergeCell ref="E3:O3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</mergeCells>
  <dataValidations count="2">
    <dataValidation type="list" allowBlank="1" sqref="N1 N4 N6 M7 N51:N874">
      <formula1>serials</formula1>
    </dataValidation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/>
  </sheetViews>
  <sheetFormatPr defaultColWidth="12.5703125" defaultRowHeight="15" customHeight="1"/>
  <cols>
    <col min="1" max="1" width="66.28515625" customWidth="1"/>
    <col min="2" max="2" width="33.140625" hidden="1" customWidth="1"/>
    <col min="3" max="3" width="12.5703125" hidden="1"/>
    <col min="4" max="4" width="26.7109375" hidden="1" customWidth="1"/>
    <col min="5" max="5" width="10.7109375" customWidth="1"/>
    <col min="6" max="6" width="14.42578125" customWidth="1"/>
    <col min="7" max="7" width="14.8554687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  <col min="13" max="23" width="8.7109375" customWidth="1"/>
  </cols>
  <sheetData>
    <row r="1" spans="1:23" ht="14.25" customHeight="1">
      <c r="A1" s="411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23" ht="37.5" customHeight="1">
      <c r="A2" s="412" t="s">
        <v>2</v>
      </c>
      <c r="B2" s="169"/>
      <c r="C2" s="169"/>
      <c r="D2" s="169"/>
      <c r="E2" s="413" t="s">
        <v>137</v>
      </c>
      <c r="F2" s="397"/>
      <c r="G2" s="398"/>
      <c r="H2" s="413" t="s">
        <v>138</v>
      </c>
      <c r="I2" s="397"/>
      <c r="J2" s="397"/>
      <c r="K2" s="397"/>
      <c r="L2" s="398"/>
    </row>
    <row r="3" spans="1:23" ht="12.75" customHeight="1">
      <c r="A3" s="392"/>
      <c r="B3" s="92"/>
      <c r="C3" s="92"/>
      <c r="D3" s="92"/>
      <c r="E3" s="395" t="s">
        <v>139</v>
      </c>
      <c r="F3" s="395" t="s">
        <v>140</v>
      </c>
      <c r="G3" s="395" t="s">
        <v>141</v>
      </c>
      <c r="H3" s="395" t="s">
        <v>109</v>
      </c>
      <c r="I3" s="395" t="s">
        <v>142</v>
      </c>
      <c r="J3" s="410" t="s">
        <v>143</v>
      </c>
      <c r="K3" s="395" t="s">
        <v>144</v>
      </c>
      <c r="L3" s="395" t="s">
        <v>145</v>
      </c>
    </row>
    <row r="4" spans="1:23" ht="103.5" customHeight="1">
      <c r="A4" s="392"/>
      <c r="B4" s="92"/>
      <c r="C4" s="92"/>
      <c r="D4" s="92"/>
      <c r="E4" s="393"/>
      <c r="F4" s="393"/>
      <c r="G4" s="393"/>
      <c r="H4" s="393"/>
      <c r="I4" s="393"/>
      <c r="J4" s="393"/>
      <c r="K4" s="393"/>
      <c r="L4" s="393"/>
    </row>
    <row r="5" spans="1:23" ht="12.75" customHeight="1">
      <c r="A5" s="392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75" customHeight="1">
      <c r="A6" s="170" t="s">
        <v>146</v>
      </c>
      <c r="B6" s="148"/>
      <c r="C6" s="148"/>
      <c r="D6" s="148"/>
      <c r="E6" s="148">
        <v>42</v>
      </c>
      <c r="F6" s="148">
        <v>43</v>
      </c>
      <c r="G6" s="148">
        <v>44</v>
      </c>
      <c r="H6" s="171">
        <v>45</v>
      </c>
      <c r="I6" s="171">
        <v>46</v>
      </c>
      <c r="J6" s="171">
        <v>47</v>
      </c>
      <c r="K6" s="172">
        <v>48</v>
      </c>
      <c r="L6" s="171">
        <v>49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12.75" customHeight="1">
      <c r="A7" s="95" t="s">
        <v>115</v>
      </c>
      <c r="B7" s="95"/>
      <c r="C7" s="95"/>
      <c r="D7" s="95"/>
      <c r="E7" s="102"/>
      <c r="F7" s="102"/>
      <c r="G7" s="102"/>
      <c r="H7" s="102"/>
      <c r="I7" s="102"/>
      <c r="J7" s="102"/>
      <c r="K7" s="102"/>
      <c r="L7" s="102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75" customHeight="1">
      <c r="A8" s="95" t="s">
        <v>116</v>
      </c>
      <c r="B8" s="95"/>
      <c r="C8" s="95"/>
      <c r="D8" s="95"/>
      <c r="E8" s="95"/>
      <c r="F8" s="3"/>
      <c r="G8" s="95"/>
      <c r="H8" s="95"/>
      <c r="I8" s="95"/>
      <c r="J8" s="95"/>
      <c r="K8" s="95"/>
      <c r="L8" s="95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75" customHeight="1">
      <c r="A9" s="95" t="s">
        <v>117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.75" customHeight="1">
      <c r="A10" s="15" t="s">
        <v>18</v>
      </c>
      <c r="B10" s="16"/>
      <c r="C10" s="16"/>
      <c r="D10" s="17"/>
      <c r="E10" s="18">
        <f t="shared" ref="E10:L10" si="0">E11+E12</f>
        <v>7</v>
      </c>
      <c r="F10" s="18">
        <f t="shared" si="0"/>
        <v>12</v>
      </c>
      <c r="G10" s="18">
        <f t="shared" si="0"/>
        <v>26757</v>
      </c>
      <c r="H10" s="18">
        <f t="shared" si="0"/>
        <v>211</v>
      </c>
      <c r="I10" s="18">
        <f t="shared" si="0"/>
        <v>144</v>
      </c>
      <c r="J10" s="18">
        <f t="shared" si="0"/>
        <v>131</v>
      </c>
      <c r="K10" s="18">
        <f t="shared" si="0"/>
        <v>80</v>
      </c>
      <c r="L10" s="18">
        <f t="shared" si="0"/>
        <v>17</v>
      </c>
    </row>
    <row r="11" spans="1:23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8">
        <v>5</v>
      </c>
      <c r="F11" s="28">
        <v>12</v>
      </c>
      <c r="G11" s="28">
        <v>26527</v>
      </c>
      <c r="H11" s="28">
        <v>194</v>
      </c>
      <c r="I11" s="28">
        <v>133</v>
      </c>
      <c r="J11" s="28">
        <v>120</v>
      </c>
      <c r="K11" s="28">
        <v>74</v>
      </c>
      <c r="L11" s="28">
        <v>0</v>
      </c>
    </row>
    <row r="12" spans="1:23" ht="12.7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8">
        <v>2</v>
      </c>
      <c r="F12" s="28">
        <v>0</v>
      </c>
      <c r="G12" s="28">
        <v>230</v>
      </c>
      <c r="H12" s="28">
        <v>17</v>
      </c>
      <c r="I12" s="28">
        <v>11</v>
      </c>
      <c r="J12" s="28">
        <v>11</v>
      </c>
      <c r="K12" s="28">
        <v>6</v>
      </c>
      <c r="L12" s="28">
        <v>17</v>
      </c>
    </row>
    <row r="13" spans="1:23" ht="15.75" customHeight="1">
      <c r="A13" s="23" t="s">
        <v>25</v>
      </c>
      <c r="B13" s="16"/>
      <c r="C13" s="16"/>
      <c r="D13" s="17"/>
      <c r="E13" s="24">
        <f t="shared" ref="E13:L13" si="1">E14+E15</f>
        <v>19</v>
      </c>
      <c r="F13" s="24">
        <f t="shared" si="1"/>
        <v>89</v>
      </c>
      <c r="G13" s="24">
        <f t="shared" si="1"/>
        <v>4380</v>
      </c>
      <c r="H13" s="24">
        <f t="shared" si="1"/>
        <v>4688</v>
      </c>
      <c r="I13" s="24">
        <f t="shared" si="1"/>
        <v>4240</v>
      </c>
      <c r="J13" s="24">
        <f t="shared" si="1"/>
        <v>1996</v>
      </c>
      <c r="K13" s="24">
        <f t="shared" si="1"/>
        <v>2737</v>
      </c>
      <c r="L13" s="24">
        <f t="shared" si="1"/>
        <v>5657</v>
      </c>
      <c r="M13" s="104"/>
      <c r="N13" s="104"/>
      <c r="O13" s="104"/>
      <c r="P13" s="104"/>
      <c r="Q13" s="104"/>
      <c r="R13" s="104"/>
      <c r="S13" s="104"/>
      <c r="T13" s="104"/>
    </row>
    <row r="14" spans="1:23" ht="13.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10</v>
      </c>
      <c r="F14" s="26">
        <v>22</v>
      </c>
      <c r="G14" s="26">
        <v>4013</v>
      </c>
      <c r="H14" s="26">
        <v>921</v>
      </c>
      <c r="I14" s="26">
        <v>778</v>
      </c>
      <c r="J14" s="26">
        <v>392</v>
      </c>
      <c r="K14" s="26">
        <v>570</v>
      </c>
      <c r="L14" s="26">
        <v>1592</v>
      </c>
      <c r="M14" s="104"/>
      <c r="N14" s="104"/>
      <c r="O14" s="104"/>
      <c r="P14" s="104"/>
      <c r="Q14" s="104"/>
      <c r="R14" s="104"/>
      <c r="S14" s="104"/>
      <c r="T14" s="104"/>
      <c r="U14" s="173"/>
    </row>
    <row r="15" spans="1:23" ht="12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9</v>
      </c>
      <c r="F15" s="28">
        <v>67</v>
      </c>
      <c r="G15" s="28">
        <v>367</v>
      </c>
      <c r="H15" s="28">
        <v>3767</v>
      </c>
      <c r="I15" s="28">
        <v>3462</v>
      </c>
      <c r="J15" s="28">
        <v>1604</v>
      </c>
      <c r="K15" s="28">
        <v>2167</v>
      </c>
      <c r="L15" s="28">
        <v>4065</v>
      </c>
    </row>
    <row r="16" spans="1:23" ht="13.5" customHeight="1">
      <c r="A16" s="23" t="s">
        <v>131</v>
      </c>
      <c r="B16" s="16"/>
      <c r="C16" s="16"/>
      <c r="D16" s="30"/>
      <c r="E16" s="24">
        <f t="shared" ref="E16:L16" si="2">E17+E18+E21+E22</f>
        <v>12</v>
      </c>
      <c r="F16" s="24">
        <f t="shared" si="2"/>
        <v>332</v>
      </c>
      <c r="G16" s="24">
        <f t="shared" si="2"/>
        <v>15750</v>
      </c>
      <c r="H16" s="24">
        <f t="shared" si="2"/>
        <v>4615</v>
      </c>
      <c r="I16" s="24">
        <f t="shared" si="2"/>
        <v>4331</v>
      </c>
      <c r="J16" s="24">
        <f t="shared" si="2"/>
        <v>2309</v>
      </c>
      <c r="K16" s="24">
        <f t="shared" si="2"/>
        <v>2306</v>
      </c>
      <c r="L16" s="24">
        <f t="shared" si="2"/>
        <v>4563</v>
      </c>
    </row>
    <row r="17" spans="1:23" ht="13.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28">
        <v>4</v>
      </c>
      <c r="F17" s="28">
        <v>331</v>
      </c>
      <c r="G17" s="174">
        <v>15266</v>
      </c>
      <c r="H17" s="130">
        <v>418</v>
      </c>
      <c r="I17" s="130">
        <v>309</v>
      </c>
      <c r="J17" s="130">
        <v>346</v>
      </c>
      <c r="K17" s="130">
        <v>72</v>
      </c>
      <c r="L17" s="130">
        <v>185</v>
      </c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</row>
    <row r="18" spans="1:23" ht="28.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L18" si="3">E19+E20+E33+E39+E45+E48</f>
        <v>6</v>
      </c>
      <c r="F18" s="47">
        <f t="shared" si="3"/>
        <v>1</v>
      </c>
      <c r="G18" s="47">
        <f t="shared" si="3"/>
        <v>242</v>
      </c>
      <c r="H18" s="47">
        <f t="shared" si="3"/>
        <v>256</v>
      </c>
      <c r="I18" s="47">
        <f t="shared" si="3"/>
        <v>239</v>
      </c>
      <c r="J18" s="47">
        <f t="shared" si="3"/>
        <v>145</v>
      </c>
      <c r="K18" s="47">
        <f t="shared" si="3"/>
        <v>111</v>
      </c>
      <c r="L18" s="47">
        <f t="shared" si="3"/>
        <v>277</v>
      </c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</row>
    <row r="19" spans="1:23" ht="16.5" customHeight="1">
      <c r="A19" s="42" t="s">
        <v>39</v>
      </c>
      <c r="B19" s="43"/>
      <c r="C19" s="43"/>
      <c r="D19" s="44"/>
      <c r="E19" s="28">
        <v>0</v>
      </c>
      <c r="F19" s="28">
        <v>0</v>
      </c>
      <c r="G19" s="28">
        <v>0</v>
      </c>
      <c r="H19" s="28">
        <v>38</v>
      </c>
      <c r="I19" s="28">
        <v>33</v>
      </c>
      <c r="J19" s="28">
        <v>20</v>
      </c>
      <c r="K19" s="28">
        <v>18</v>
      </c>
      <c r="L19" s="28">
        <v>43</v>
      </c>
    </row>
    <row r="20" spans="1:23" ht="15.75" customHeight="1">
      <c r="A20" s="42" t="s">
        <v>40</v>
      </c>
      <c r="B20" s="43"/>
      <c r="C20" s="43"/>
      <c r="D20" s="44"/>
      <c r="E20" s="45">
        <v>1</v>
      </c>
      <c r="F20" s="45">
        <v>0</v>
      </c>
      <c r="G20" s="45">
        <v>0</v>
      </c>
      <c r="H20" s="45">
        <v>14</v>
      </c>
      <c r="I20" s="45">
        <v>14</v>
      </c>
      <c r="J20" s="45">
        <v>7</v>
      </c>
      <c r="K20" s="45">
        <v>7</v>
      </c>
      <c r="L20" s="45">
        <v>14</v>
      </c>
    </row>
    <row r="21" spans="1:23" ht="12.7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L21" si="4">E40</f>
        <v>0</v>
      </c>
      <c r="F21" s="47">
        <f t="shared" si="4"/>
        <v>0</v>
      </c>
      <c r="G21" s="47">
        <f t="shared" si="4"/>
        <v>54</v>
      </c>
      <c r="H21" s="47">
        <f t="shared" si="4"/>
        <v>157</v>
      </c>
      <c r="I21" s="47">
        <f t="shared" si="4"/>
        <v>148</v>
      </c>
      <c r="J21" s="47">
        <f t="shared" si="4"/>
        <v>76</v>
      </c>
      <c r="K21" s="47">
        <f t="shared" si="4"/>
        <v>81</v>
      </c>
      <c r="L21" s="47">
        <f t="shared" si="4"/>
        <v>158</v>
      </c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</row>
    <row r="22" spans="1:23" ht="12.7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L22" si="5">E23+E24</f>
        <v>2</v>
      </c>
      <c r="F22" s="47">
        <f t="shared" si="5"/>
        <v>0</v>
      </c>
      <c r="G22" s="47">
        <f t="shared" si="5"/>
        <v>188</v>
      </c>
      <c r="H22" s="47">
        <f t="shared" si="5"/>
        <v>3784</v>
      </c>
      <c r="I22" s="47">
        <f t="shared" si="5"/>
        <v>3635</v>
      </c>
      <c r="J22" s="47">
        <f t="shared" si="5"/>
        <v>1742</v>
      </c>
      <c r="K22" s="47">
        <f t="shared" si="5"/>
        <v>2042</v>
      </c>
      <c r="L22" s="47">
        <f t="shared" si="5"/>
        <v>3943</v>
      </c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</row>
    <row r="23" spans="1:23" ht="13.5" customHeight="1">
      <c r="A23" s="20" t="s">
        <v>47</v>
      </c>
      <c r="B23" s="2"/>
      <c r="C23" s="2"/>
      <c r="D23" s="49"/>
      <c r="E23" s="28">
        <v>2</v>
      </c>
      <c r="F23" s="28">
        <v>0</v>
      </c>
      <c r="G23" s="28">
        <v>188</v>
      </c>
      <c r="H23" s="28">
        <v>2369</v>
      </c>
      <c r="I23" s="28">
        <v>2250</v>
      </c>
      <c r="J23" s="28">
        <v>1133</v>
      </c>
      <c r="K23" s="28">
        <v>1236</v>
      </c>
      <c r="L23" s="28">
        <v>2536</v>
      </c>
    </row>
    <row r="24" spans="1:23" ht="17.25" customHeight="1">
      <c r="A24" s="20" t="s">
        <v>48</v>
      </c>
      <c r="B24" s="2"/>
      <c r="C24" s="2"/>
      <c r="D24" s="49"/>
      <c r="E24" s="175">
        <v>0</v>
      </c>
      <c r="F24" s="175">
        <v>0</v>
      </c>
      <c r="G24" s="175">
        <v>0</v>
      </c>
      <c r="H24" s="26">
        <v>1415</v>
      </c>
      <c r="I24" s="26">
        <v>1385</v>
      </c>
      <c r="J24" s="26">
        <v>609</v>
      </c>
      <c r="K24" s="26">
        <v>806</v>
      </c>
      <c r="L24" s="26">
        <v>1407</v>
      </c>
    </row>
    <row r="25" spans="1:23" ht="12.75" customHeight="1">
      <c r="A25" s="23" t="s">
        <v>49</v>
      </c>
      <c r="B25" s="16"/>
      <c r="C25" s="16"/>
      <c r="D25" s="51"/>
      <c r="E25" s="24">
        <f t="shared" ref="E25:L25" si="6">SUM(E26,E27,E30,E31 +E37)</f>
        <v>12</v>
      </c>
      <c r="F25" s="24">
        <f t="shared" si="6"/>
        <v>6</v>
      </c>
      <c r="G25" s="24">
        <f t="shared" si="6"/>
        <v>4105</v>
      </c>
      <c r="H25" s="24">
        <f t="shared" si="6"/>
        <v>894</v>
      </c>
      <c r="I25" s="24">
        <f t="shared" si="6"/>
        <v>330</v>
      </c>
      <c r="J25" s="24">
        <f t="shared" si="6"/>
        <v>741</v>
      </c>
      <c r="K25" s="24">
        <f t="shared" si="6"/>
        <v>73</v>
      </c>
      <c r="L25" s="24">
        <f t="shared" si="6"/>
        <v>66</v>
      </c>
    </row>
    <row r="26" spans="1:23" ht="12.75" customHeight="1">
      <c r="A26" s="110" t="s">
        <v>147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1</v>
      </c>
      <c r="F26" s="28">
        <v>0</v>
      </c>
      <c r="G26" s="28">
        <v>2659</v>
      </c>
      <c r="H26" s="28">
        <v>764</v>
      </c>
      <c r="I26" s="28">
        <v>240</v>
      </c>
      <c r="J26" s="28">
        <v>694</v>
      </c>
      <c r="K26" s="28">
        <v>58</v>
      </c>
      <c r="L26" s="28">
        <v>0</v>
      </c>
    </row>
    <row r="27" spans="1:23" ht="12.75" customHeight="1">
      <c r="A27" s="53" t="s">
        <v>53</v>
      </c>
      <c r="B27" s="54"/>
      <c r="C27" s="54"/>
      <c r="D27" s="55"/>
      <c r="E27" s="56">
        <f t="shared" ref="E27:L27" si="7">SUM(E28,E29)</f>
        <v>5</v>
      </c>
      <c r="F27" s="56">
        <f t="shared" si="7"/>
        <v>6</v>
      </c>
      <c r="G27" s="56">
        <f t="shared" si="7"/>
        <v>1446</v>
      </c>
      <c r="H27" s="56">
        <f t="shared" si="7"/>
        <v>93</v>
      </c>
      <c r="I27" s="56">
        <f t="shared" si="7"/>
        <v>64</v>
      </c>
      <c r="J27" s="56">
        <f t="shared" si="7"/>
        <v>22</v>
      </c>
      <c r="K27" s="56">
        <f t="shared" si="7"/>
        <v>3</v>
      </c>
      <c r="L27" s="56">
        <f t="shared" si="7"/>
        <v>29</v>
      </c>
    </row>
    <row r="28" spans="1:23" ht="12.7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5</v>
      </c>
      <c r="F28" s="28">
        <v>6</v>
      </c>
      <c r="G28" s="28">
        <v>1446</v>
      </c>
      <c r="H28" s="28">
        <v>75</v>
      </c>
      <c r="I28" s="28">
        <v>52</v>
      </c>
      <c r="J28" s="28">
        <v>9</v>
      </c>
      <c r="K28" s="28">
        <v>2</v>
      </c>
      <c r="L28" s="109">
        <v>11</v>
      </c>
    </row>
    <row r="29" spans="1:23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0</v>
      </c>
      <c r="F29" s="28">
        <v>0</v>
      </c>
      <c r="G29" s="28">
        <v>0</v>
      </c>
      <c r="H29" s="28">
        <v>18</v>
      </c>
      <c r="I29" s="28">
        <v>12</v>
      </c>
      <c r="J29" s="28">
        <v>13</v>
      </c>
      <c r="K29" s="28">
        <v>1</v>
      </c>
      <c r="L29" s="59">
        <v>18</v>
      </c>
    </row>
    <row r="30" spans="1:23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0</v>
      </c>
      <c r="G30" s="28">
        <v>0</v>
      </c>
      <c r="H30" s="28">
        <v>2</v>
      </c>
      <c r="I30" s="28">
        <v>2</v>
      </c>
      <c r="J30" s="28">
        <v>2</v>
      </c>
      <c r="K30" s="28">
        <v>0</v>
      </c>
      <c r="L30" s="60">
        <v>2</v>
      </c>
    </row>
    <row r="31" spans="1:23" ht="12.75" customHeight="1">
      <c r="A31" s="53" t="s">
        <v>63</v>
      </c>
      <c r="B31" s="54"/>
      <c r="C31" s="54"/>
      <c r="D31" s="62"/>
      <c r="E31" s="56">
        <f t="shared" ref="E31:L31" si="8">E34</f>
        <v>6</v>
      </c>
      <c r="F31" s="56">
        <f t="shared" si="8"/>
        <v>0</v>
      </c>
      <c r="G31" s="56">
        <f t="shared" si="8"/>
        <v>0</v>
      </c>
      <c r="H31" s="56">
        <f t="shared" si="8"/>
        <v>21</v>
      </c>
      <c r="I31" s="56">
        <f t="shared" si="8"/>
        <v>11</v>
      </c>
      <c r="J31" s="56">
        <f t="shared" si="8"/>
        <v>16</v>
      </c>
      <c r="K31" s="56">
        <f t="shared" si="8"/>
        <v>5</v>
      </c>
      <c r="L31" s="56">
        <f t="shared" si="8"/>
        <v>21</v>
      </c>
    </row>
    <row r="32" spans="1:23" ht="12.75" customHeight="1">
      <c r="A32" s="119" t="s">
        <v>148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6</v>
      </c>
      <c r="F32" s="131">
        <v>31</v>
      </c>
      <c r="G32" s="131">
        <v>27237</v>
      </c>
      <c r="H32" s="131">
        <v>10</v>
      </c>
      <c r="I32" s="131">
        <v>8</v>
      </c>
      <c r="J32" s="131">
        <v>7</v>
      </c>
      <c r="K32" s="131">
        <v>3</v>
      </c>
      <c r="L32" s="132">
        <v>15</v>
      </c>
    </row>
    <row r="33" spans="1:12" ht="12.7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3</v>
      </c>
      <c r="F33" s="114">
        <v>1</v>
      </c>
      <c r="G33" s="114">
        <v>0</v>
      </c>
      <c r="H33" s="114">
        <v>23</v>
      </c>
      <c r="I33" s="114">
        <v>23</v>
      </c>
      <c r="J33" s="114">
        <v>12</v>
      </c>
      <c r="K33" s="114">
        <v>11</v>
      </c>
      <c r="L33" s="115">
        <v>23</v>
      </c>
    </row>
    <row r="34" spans="1:12" ht="12.7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28">
        <v>6</v>
      </c>
      <c r="F34" s="29">
        <v>0</v>
      </c>
      <c r="G34" s="29">
        <v>0</v>
      </c>
      <c r="H34" s="29">
        <v>21</v>
      </c>
      <c r="I34" s="29">
        <v>11</v>
      </c>
      <c r="J34" s="29">
        <v>16</v>
      </c>
      <c r="K34" s="29">
        <v>5</v>
      </c>
      <c r="L34" s="176">
        <v>21</v>
      </c>
    </row>
    <row r="35" spans="1:12" ht="12.75" customHeight="1">
      <c r="A35" s="116" t="s">
        <v>73</v>
      </c>
      <c r="B35" s="2"/>
      <c r="C35" s="2"/>
      <c r="D35" s="3"/>
      <c r="E35" s="76">
        <f t="shared" ref="E35:L35" si="9">SUM(E32:E34)</f>
        <v>15</v>
      </c>
      <c r="F35" s="76">
        <f t="shared" si="9"/>
        <v>32</v>
      </c>
      <c r="G35" s="76">
        <f t="shared" si="9"/>
        <v>27237</v>
      </c>
      <c r="H35" s="76">
        <f t="shared" si="9"/>
        <v>54</v>
      </c>
      <c r="I35" s="76">
        <f t="shared" si="9"/>
        <v>42</v>
      </c>
      <c r="J35" s="76">
        <f t="shared" si="9"/>
        <v>35</v>
      </c>
      <c r="K35" s="76">
        <f t="shared" si="9"/>
        <v>19</v>
      </c>
      <c r="L35" s="76">
        <f t="shared" si="9"/>
        <v>59</v>
      </c>
    </row>
    <row r="36" spans="1:12" ht="12.75" customHeight="1">
      <c r="A36" s="117" t="s">
        <v>74</v>
      </c>
      <c r="B36" s="54"/>
      <c r="C36" s="54"/>
      <c r="D36" s="62"/>
      <c r="E36" s="78">
        <f t="shared" ref="E36:L36" si="10">E38+E39+E40</f>
        <v>5</v>
      </c>
      <c r="F36" s="78">
        <f t="shared" si="10"/>
        <v>14</v>
      </c>
      <c r="G36" s="78">
        <f t="shared" si="10"/>
        <v>29378</v>
      </c>
      <c r="H36" s="78">
        <f t="shared" si="10"/>
        <v>311</v>
      </c>
      <c r="I36" s="78">
        <f t="shared" si="10"/>
        <v>294</v>
      </c>
      <c r="J36" s="78">
        <f t="shared" si="10"/>
        <v>164</v>
      </c>
      <c r="K36" s="78">
        <f t="shared" si="10"/>
        <v>147</v>
      </c>
      <c r="L36" s="78">
        <f t="shared" si="10"/>
        <v>321</v>
      </c>
    </row>
    <row r="37" spans="1:12" ht="12.75" customHeight="1">
      <c r="A37" s="118" t="s">
        <v>75</v>
      </c>
      <c r="B37" s="54"/>
      <c r="C37" s="54"/>
      <c r="D37" s="62"/>
      <c r="E37" s="80">
        <f t="shared" ref="E37:L37" si="11">E41</f>
        <v>0</v>
      </c>
      <c r="F37" s="80">
        <f t="shared" si="11"/>
        <v>0</v>
      </c>
      <c r="G37" s="80">
        <f t="shared" si="11"/>
        <v>0</v>
      </c>
      <c r="H37" s="80">
        <f t="shared" si="11"/>
        <v>14</v>
      </c>
      <c r="I37" s="80">
        <f t="shared" si="11"/>
        <v>13</v>
      </c>
      <c r="J37" s="80">
        <f t="shared" si="11"/>
        <v>7</v>
      </c>
      <c r="K37" s="80">
        <f t="shared" si="11"/>
        <v>7</v>
      </c>
      <c r="L37" s="80">
        <f t="shared" si="11"/>
        <v>14</v>
      </c>
    </row>
    <row r="38" spans="1:12" ht="25.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3</v>
      </c>
      <c r="F38" s="28">
        <v>14</v>
      </c>
      <c r="G38" s="28">
        <v>29271</v>
      </c>
      <c r="H38" s="28">
        <v>11</v>
      </c>
      <c r="I38" s="28">
        <v>11</v>
      </c>
      <c r="J38" s="28">
        <v>6</v>
      </c>
      <c r="K38" s="28">
        <v>5</v>
      </c>
      <c r="L38" s="59">
        <v>15</v>
      </c>
    </row>
    <row r="39" spans="1:12" ht="25.5" customHeight="1">
      <c r="A39" s="119" t="s">
        <v>121</v>
      </c>
      <c r="B39" s="2"/>
      <c r="C39" s="2"/>
      <c r="D39" s="3"/>
      <c r="E39" s="28">
        <v>2</v>
      </c>
      <c r="F39" s="28">
        <v>0</v>
      </c>
      <c r="G39" s="28">
        <v>53</v>
      </c>
      <c r="H39" s="28">
        <v>143</v>
      </c>
      <c r="I39" s="28">
        <v>135</v>
      </c>
      <c r="J39" s="28">
        <v>82</v>
      </c>
      <c r="K39" s="28">
        <v>61</v>
      </c>
      <c r="L39" s="59">
        <v>148</v>
      </c>
    </row>
    <row r="40" spans="1:12" ht="12.75" customHeight="1">
      <c r="A40" s="119" t="s">
        <v>122</v>
      </c>
      <c r="B40" s="2"/>
      <c r="C40" s="2"/>
      <c r="D40" s="3"/>
      <c r="E40" s="28">
        <v>0</v>
      </c>
      <c r="F40" s="28">
        <v>0</v>
      </c>
      <c r="G40" s="28">
        <v>54</v>
      </c>
      <c r="H40" s="28">
        <v>157</v>
      </c>
      <c r="I40" s="28">
        <v>148</v>
      </c>
      <c r="J40" s="28">
        <v>76</v>
      </c>
      <c r="K40" s="28">
        <v>81</v>
      </c>
      <c r="L40" s="59">
        <v>158</v>
      </c>
    </row>
    <row r="41" spans="1:12" ht="12.75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0</v>
      </c>
      <c r="H41" s="28">
        <v>14</v>
      </c>
      <c r="I41" s="28">
        <v>13</v>
      </c>
      <c r="J41" s="28">
        <v>7</v>
      </c>
      <c r="K41" s="28">
        <v>7</v>
      </c>
      <c r="L41" s="59">
        <v>14</v>
      </c>
    </row>
    <row r="42" spans="1:12" ht="27" customHeight="1">
      <c r="A42" s="82" t="s">
        <v>82</v>
      </c>
      <c r="B42" s="83"/>
      <c r="C42" s="83"/>
      <c r="D42" s="84"/>
      <c r="E42" s="85">
        <f t="shared" ref="E42:L42" si="12">E36+E37</f>
        <v>5</v>
      </c>
      <c r="F42" s="85">
        <f t="shared" si="12"/>
        <v>14</v>
      </c>
      <c r="G42" s="85">
        <f t="shared" si="12"/>
        <v>29378</v>
      </c>
      <c r="H42" s="85">
        <f t="shared" si="12"/>
        <v>325</v>
      </c>
      <c r="I42" s="85">
        <f t="shared" si="12"/>
        <v>307</v>
      </c>
      <c r="J42" s="85">
        <f t="shared" si="12"/>
        <v>171</v>
      </c>
      <c r="K42" s="85">
        <f t="shared" si="12"/>
        <v>154</v>
      </c>
      <c r="L42" s="85">
        <f t="shared" si="12"/>
        <v>335</v>
      </c>
    </row>
    <row r="43" spans="1:12" ht="28.5" customHeight="1">
      <c r="A43" s="61" t="s">
        <v>83</v>
      </c>
      <c r="B43" s="54"/>
      <c r="C43" s="54"/>
      <c r="D43" s="62"/>
      <c r="E43" s="86">
        <f t="shared" ref="E43:L43" si="13">SUM(E44:E45)</f>
        <v>2</v>
      </c>
      <c r="F43" s="86">
        <f t="shared" si="13"/>
        <v>27</v>
      </c>
      <c r="G43" s="86">
        <f t="shared" si="13"/>
        <v>1874</v>
      </c>
      <c r="H43" s="86">
        <f t="shared" si="13"/>
        <v>53</v>
      </c>
      <c r="I43" s="86">
        <f t="shared" si="13"/>
        <v>28</v>
      </c>
      <c r="J43" s="86">
        <f t="shared" si="13"/>
        <v>44</v>
      </c>
      <c r="K43" s="86">
        <f t="shared" si="13"/>
        <v>9</v>
      </c>
      <c r="L43" s="86">
        <f t="shared" si="13"/>
        <v>26</v>
      </c>
    </row>
    <row r="44" spans="1:12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2</v>
      </c>
      <c r="F44" s="28">
        <v>27</v>
      </c>
      <c r="G44" s="28">
        <v>1685</v>
      </c>
      <c r="H44" s="28">
        <v>37</v>
      </c>
      <c r="I44" s="28">
        <v>16</v>
      </c>
      <c r="J44" s="28">
        <v>33</v>
      </c>
      <c r="K44" s="28">
        <v>4</v>
      </c>
      <c r="L44" s="59">
        <v>10</v>
      </c>
    </row>
    <row r="45" spans="1:12" ht="27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0</v>
      </c>
      <c r="F45" s="28">
        <v>0</v>
      </c>
      <c r="G45" s="28">
        <v>189</v>
      </c>
      <c r="H45" s="28">
        <v>16</v>
      </c>
      <c r="I45" s="28">
        <v>12</v>
      </c>
      <c r="J45" s="28">
        <v>11</v>
      </c>
      <c r="K45" s="28">
        <v>5</v>
      </c>
      <c r="L45" s="59">
        <v>16</v>
      </c>
    </row>
    <row r="46" spans="1:12" ht="19.5" customHeight="1">
      <c r="A46" s="61" t="s">
        <v>90</v>
      </c>
      <c r="B46" s="54"/>
      <c r="C46" s="54"/>
      <c r="D46" s="62"/>
      <c r="E46" s="56">
        <f t="shared" ref="E46:L46" si="14">SUM(E47:E48)</f>
        <v>1</v>
      </c>
      <c r="F46" s="56">
        <f t="shared" si="14"/>
        <v>1</v>
      </c>
      <c r="G46" s="56">
        <f t="shared" si="14"/>
        <v>173</v>
      </c>
      <c r="H46" s="56">
        <f t="shared" si="14"/>
        <v>56</v>
      </c>
      <c r="I46" s="56">
        <f t="shared" si="14"/>
        <v>56</v>
      </c>
      <c r="J46" s="56">
        <f t="shared" si="14"/>
        <v>43</v>
      </c>
      <c r="K46" s="56">
        <f t="shared" si="14"/>
        <v>13</v>
      </c>
      <c r="L46" s="56">
        <f t="shared" si="14"/>
        <v>50</v>
      </c>
    </row>
    <row r="47" spans="1:12" ht="12.7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</v>
      </c>
      <c r="F47" s="28">
        <v>1</v>
      </c>
      <c r="G47" s="28">
        <v>173</v>
      </c>
      <c r="H47" s="28">
        <v>34</v>
      </c>
      <c r="I47" s="28">
        <v>34</v>
      </c>
      <c r="J47" s="28">
        <v>30</v>
      </c>
      <c r="K47" s="28">
        <v>4</v>
      </c>
      <c r="L47" s="59">
        <v>17</v>
      </c>
    </row>
    <row r="48" spans="1:12" ht="25.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0</v>
      </c>
      <c r="F48" s="28">
        <v>0</v>
      </c>
      <c r="G48" s="28">
        <v>0</v>
      </c>
      <c r="H48" s="28">
        <v>22</v>
      </c>
      <c r="I48" s="28">
        <v>22</v>
      </c>
      <c r="J48" s="28">
        <v>13</v>
      </c>
      <c r="K48" s="28">
        <v>9</v>
      </c>
      <c r="L48" s="59">
        <v>33</v>
      </c>
    </row>
    <row r="49" spans="1:26" ht="30.75" customHeight="1">
      <c r="A49" s="121" t="s">
        <v>125</v>
      </c>
      <c r="B49" s="89"/>
      <c r="C49" s="89"/>
      <c r="D49" s="89"/>
      <c r="E49" s="24">
        <f t="shared" ref="E49:L49" si="15">E25+E16+E13+E10</f>
        <v>50</v>
      </c>
      <c r="F49" s="24">
        <f t="shared" si="15"/>
        <v>439</v>
      </c>
      <c r="G49" s="24">
        <f t="shared" si="15"/>
        <v>50992</v>
      </c>
      <c r="H49" s="24">
        <f t="shared" si="15"/>
        <v>10408</v>
      </c>
      <c r="I49" s="24">
        <f t="shared" si="15"/>
        <v>9045</v>
      </c>
      <c r="J49" s="24">
        <f t="shared" si="15"/>
        <v>5177</v>
      </c>
      <c r="K49" s="24">
        <f t="shared" si="15"/>
        <v>5196</v>
      </c>
      <c r="L49" s="24">
        <f t="shared" si="15"/>
        <v>10303</v>
      </c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</row>
  </sheetData>
  <mergeCells count="12">
    <mergeCell ref="H3:H4"/>
    <mergeCell ref="I3:I4"/>
    <mergeCell ref="J3:J4"/>
    <mergeCell ref="K3:K4"/>
    <mergeCell ref="A1:L1"/>
    <mergeCell ref="A2:A5"/>
    <mergeCell ref="E2:G2"/>
    <mergeCell ref="H2:L2"/>
    <mergeCell ref="E3:E4"/>
    <mergeCell ref="F3:F4"/>
    <mergeCell ref="G3:G4"/>
    <mergeCell ref="L3:L4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98"/>
  <sheetViews>
    <sheetView workbookViewId="0"/>
  </sheetViews>
  <sheetFormatPr defaultColWidth="12.5703125" defaultRowHeight="15" customHeight="1"/>
  <cols>
    <col min="1" max="1" width="74.7109375" customWidth="1"/>
    <col min="2" max="2" width="29.28515625" hidden="1" customWidth="1"/>
    <col min="3" max="3" width="17" hidden="1" customWidth="1"/>
    <col min="4" max="4" width="5" hidden="1" customWidth="1"/>
    <col min="5" max="5" width="9.28515625" customWidth="1"/>
    <col min="6" max="6" width="8" customWidth="1"/>
    <col min="7" max="7" width="10.5703125" customWidth="1"/>
    <col min="8" max="8" width="9" customWidth="1"/>
    <col min="9" max="9" width="10" customWidth="1"/>
    <col min="10" max="10" width="9" customWidth="1"/>
    <col min="11" max="11" width="10.7109375" customWidth="1"/>
    <col min="12" max="12" width="10.42578125" customWidth="1"/>
    <col min="13" max="13" width="8.85546875" customWidth="1"/>
    <col min="14" max="14" width="13.28515625" customWidth="1"/>
    <col min="15" max="15" width="9.85546875" customWidth="1"/>
    <col min="16" max="16" width="10.28515625" customWidth="1"/>
    <col min="17" max="17" width="13.85546875" customWidth="1"/>
    <col min="18" max="30" width="8.7109375" customWidth="1"/>
  </cols>
  <sheetData>
    <row r="1" spans="1:30" ht="15.75" customHeight="1">
      <c r="A1" s="414" t="s">
        <v>149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"/>
    </row>
    <row r="2" spans="1:30" ht="15.75" customHeight="1">
      <c r="A2" s="415" t="s">
        <v>150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8"/>
    </row>
    <row r="3" spans="1:30" ht="39.75" customHeight="1">
      <c r="A3" s="416" t="s">
        <v>2</v>
      </c>
      <c r="B3" s="19"/>
      <c r="C3" s="93"/>
      <c r="D3" s="93"/>
      <c r="E3" s="417" t="s">
        <v>151</v>
      </c>
      <c r="F3" s="421"/>
      <c r="G3" s="417" t="s">
        <v>152</v>
      </c>
      <c r="H3" s="390"/>
      <c r="I3" s="418" t="s">
        <v>153</v>
      </c>
      <c r="J3" s="388"/>
      <c r="K3" s="388"/>
      <c r="L3" s="420" t="s">
        <v>154</v>
      </c>
      <c r="M3" s="390"/>
      <c r="N3" s="390"/>
      <c r="O3" s="390"/>
      <c r="P3" s="417" t="s">
        <v>155</v>
      </c>
      <c r="Q3" s="421"/>
    </row>
    <row r="4" spans="1:30" ht="12.75" hidden="1" customHeight="1">
      <c r="A4" s="392"/>
      <c r="B4" s="91"/>
      <c r="C4" s="92"/>
      <c r="D4" s="92"/>
      <c r="E4" s="404" t="s">
        <v>109</v>
      </c>
      <c r="F4" s="403" t="s">
        <v>156</v>
      </c>
      <c r="G4" s="423" t="s">
        <v>157</v>
      </c>
      <c r="H4" s="424" t="s">
        <v>158</v>
      </c>
      <c r="I4" s="419"/>
      <c r="J4" s="390"/>
      <c r="K4" s="390"/>
      <c r="L4" s="395" t="s">
        <v>159</v>
      </c>
      <c r="M4" s="395" t="s">
        <v>160</v>
      </c>
      <c r="N4" s="422" t="s">
        <v>161</v>
      </c>
      <c r="O4" s="397"/>
      <c r="P4" s="178"/>
      <c r="Q4" s="178"/>
    </row>
    <row r="5" spans="1:30" ht="119.25" customHeight="1">
      <c r="A5" s="393"/>
      <c r="B5" s="179"/>
      <c r="C5" s="94"/>
      <c r="D5" s="94"/>
      <c r="E5" s="393"/>
      <c r="F5" s="392"/>
      <c r="G5" s="393"/>
      <c r="H5" s="419"/>
      <c r="I5" s="10" t="s">
        <v>162</v>
      </c>
      <c r="J5" s="10" t="s">
        <v>163</v>
      </c>
      <c r="K5" s="180" t="s">
        <v>164</v>
      </c>
      <c r="L5" s="393"/>
      <c r="M5" s="393"/>
      <c r="N5" s="7" t="s">
        <v>165</v>
      </c>
      <c r="O5" s="181" t="s">
        <v>166</v>
      </c>
      <c r="P5" s="182" t="s">
        <v>167</v>
      </c>
      <c r="Q5" s="9" t="s">
        <v>168</v>
      </c>
    </row>
    <row r="6" spans="1:30" ht="12" customHeight="1">
      <c r="A6" s="183" t="s">
        <v>169</v>
      </c>
      <c r="B6" s="148" t="s">
        <v>15</v>
      </c>
      <c r="C6" s="149" t="s">
        <v>16</v>
      </c>
      <c r="D6" s="184" t="s">
        <v>17</v>
      </c>
      <c r="E6" s="185">
        <v>50</v>
      </c>
      <c r="F6" s="185">
        <v>51</v>
      </c>
      <c r="G6" s="185">
        <v>52</v>
      </c>
      <c r="H6" s="185">
        <v>53</v>
      </c>
      <c r="I6" s="186">
        <v>54</v>
      </c>
      <c r="J6" s="186">
        <v>55</v>
      </c>
      <c r="K6" s="187">
        <v>56</v>
      </c>
      <c r="L6" s="171">
        <v>57</v>
      </c>
      <c r="M6" s="171">
        <v>58</v>
      </c>
      <c r="N6" s="171">
        <v>59</v>
      </c>
      <c r="O6" s="172">
        <v>60</v>
      </c>
      <c r="P6" s="171">
        <v>61</v>
      </c>
      <c r="Q6" s="171">
        <v>62</v>
      </c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</row>
    <row r="7" spans="1:30" ht="14.25" hidden="1" customHeight="1">
      <c r="A7" s="95" t="s">
        <v>115</v>
      </c>
      <c r="B7" s="102"/>
      <c r="C7" s="189"/>
      <c r="D7" s="102"/>
      <c r="E7" s="103"/>
      <c r="F7" s="103"/>
      <c r="G7" s="103"/>
      <c r="H7" s="103"/>
      <c r="I7" s="103"/>
      <c r="J7" s="190"/>
      <c r="K7" s="191"/>
      <c r="L7" s="102"/>
      <c r="M7" s="102"/>
      <c r="N7" s="102"/>
      <c r="O7" s="192"/>
      <c r="P7" s="192"/>
      <c r="Q7" s="192"/>
    </row>
    <row r="8" spans="1:30" ht="14.25" hidden="1" customHeight="1">
      <c r="A8" s="95" t="s">
        <v>116</v>
      </c>
      <c r="B8" s="95"/>
      <c r="C8" s="193"/>
      <c r="D8" s="95"/>
      <c r="E8" s="95"/>
      <c r="F8" s="194"/>
      <c r="G8" s="194"/>
      <c r="H8" s="194"/>
      <c r="I8" s="194"/>
      <c r="J8" s="194"/>
      <c r="K8" s="195"/>
      <c r="L8" s="194"/>
      <c r="M8" s="194"/>
      <c r="N8" s="194"/>
      <c r="O8" s="196"/>
      <c r="P8" s="178"/>
      <c r="Q8" s="178"/>
    </row>
    <row r="9" spans="1:30" ht="14.25" hidden="1" customHeight="1">
      <c r="A9" s="95" t="s">
        <v>117</v>
      </c>
      <c r="B9" s="95"/>
      <c r="C9" s="193"/>
      <c r="D9" s="95"/>
      <c r="E9" s="95"/>
      <c r="F9" s="95"/>
      <c r="G9" s="95"/>
      <c r="H9" s="95"/>
      <c r="I9" s="95"/>
      <c r="J9" s="95"/>
      <c r="K9" s="197"/>
      <c r="L9" s="95"/>
      <c r="M9" s="95"/>
      <c r="N9" s="95"/>
      <c r="O9" s="197"/>
      <c r="P9" s="178"/>
      <c r="Q9" s="178"/>
    </row>
    <row r="10" spans="1:30" ht="25.5" customHeight="1">
      <c r="A10" s="15" t="s">
        <v>18</v>
      </c>
      <c r="B10" s="16"/>
      <c r="C10" s="16"/>
      <c r="D10" s="17"/>
      <c r="E10" s="18">
        <f t="shared" ref="E10:Q10" si="0">E11+E12</f>
        <v>17036</v>
      </c>
      <c r="F10" s="18">
        <f t="shared" si="0"/>
        <v>10869</v>
      </c>
      <c r="G10" s="18">
        <f t="shared" si="0"/>
        <v>9804</v>
      </c>
      <c r="H10" s="18">
        <f t="shared" si="0"/>
        <v>7232</v>
      </c>
      <c r="I10" s="18">
        <f t="shared" si="0"/>
        <v>3581</v>
      </c>
      <c r="J10" s="18">
        <f t="shared" si="0"/>
        <v>2230</v>
      </c>
      <c r="K10" s="18">
        <f t="shared" si="0"/>
        <v>356</v>
      </c>
      <c r="L10" s="18">
        <f t="shared" si="0"/>
        <v>44353</v>
      </c>
      <c r="M10" s="18">
        <f t="shared" si="0"/>
        <v>20511</v>
      </c>
      <c r="N10" s="18">
        <f t="shared" si="0"/>
        <v>992319</v>
      </c>
      <c r="O10" s="18">
        <f t="shared" si="0"/>
        <v>37294</v>
      </c>
      <c r="P10" s="18">
        <f t="shared" si="0"/>
        <v>54302</v>
      </c>
      <c r="Q10" s="18">
        <f t="shared" si="0"/>
        <v>1243286</v>
      </c>
      <c r="U10" s="198"/>
    </row>
    <row r="11" spans="1:30" ht="12.7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3965</v>
      </c>
      <c r="F11" s="22">
        <v>306</v>
      </c>
      <c r="G11" s="22">
        <v>2484</v>
      </c>
      <c r="H11" s="22">
        <v>1481</v>
      </c>
      <c r="I11" s="22">
        <v>2048</v>
      </c>
      <c r="J11" s="22">
        <v>1255</v>
      </c>
      <c r="K11" s="22">
        <v>356</v>
      </c>
      <c r="L11" s="22">
        <v>35857</v>
      </c>
      <c r="M11" s="22">
        <v>20511</v>
      </c>
      <c r="N11" s="22">
        <v>975831</v>
      </c>
      <c r="O11" s="22">
        <v>37294</v>
      </c>
      <c r="P11" s="22">
        <v>37042</v>
      </c>
      <c r="Q11" s="22">
        <v>1061327</v>
      </c>
      <c r="U11" s="198"/>
    </row>
    <row r="12" spans="1:30" ht="12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13071</v>
      </c>
      <c r="F12" s="22">
        <v>10563</v>
      </c>
      <c r="G12" s="22">
        <v>7320</v>
      </c>
      <c r="H12" s="22">
        <v>5751</v>
      </c>
      <c r="I12" s="22">
        <v>1533</v>
      </c>
      <c r="J12" s="22">
        <v>975</v>
      </c>
      <c r="K12" s="22">
        <v>0</v>
      </c>
      <c r="L12" s="22">
        <v>8496</v>
      </c>
      <c r="M12" s="22">
        <v>0</v>
      </c>
      <c r="N12" s="22">
        <v>16488</v>
      </c>
      <c r="O12" s="22">
        <v>0</v>
      </c>
      <c r="P12" s="22">
        <v>17260</v>
      </c>
      <c r="Q12" s="22">
        <v>181959</v>
      </c>
      <c r="U12" s="198"/>
    </row>
    <row r="13" spans="1:30" ht="13.5" customHeight="1">
      <c r="A13" s="23" t="s">
        <v>25</v>
      </c>
      <c r="B13" s="16"/>
      <c r="C13" s="16"/>
      <c r="D13" s="17"/>
      <c r="E13" s="24">
        <f t="shared" ref="E13:Q13" si="1">E14+E15</f>
        <v>646411</v>
      </c>
      <c r="F13" s="24">
        <f t="shared" si="1"/>
        <v>346779</v>
      </c>
      <c r="G13" s="24">
        <f t="shared" si="1"/>
        <v>396266</v>
      </c>
      <c r="H13" s="24">
        <f t="shared" si="1"/>
        <v>250145</v>
      </c>
      <c r="I13" s="24">
        <f t="shared" si="1"/>
        <v>125921</v>
      </c>
      <c r="J13" s="24">
        <f t="shared" si="1"/>
        <v>121068</v>
      </c>
      <c r="K13" s="24">
        <f t="shared" si="1"/>
        <v>52643</v>
      </c>
      <c r="L13" s="24">
        <f t="shared" si="1"/>
        <v>172968</v>
      </c>
      <c r="M13" s="24">
        <f t="shared" si="1"/>
        <v>1142857</v>
      </c>
      <c r="N13" s="24">
        <f t="shared" si="1"/>
        <v>235096</v>
      </c>
      <c r="O13" s="24">
        <f t="shared" si="1"/>
        <v>903520</v>
      </c>
      <c r="P13" s="24">
        <f t="shared" si="1"/>
        <v>736129</v>
      </c>
      <c r="Q13" s="24">
        <f t="shared" si="1"/>
        <v>7727812</v>
      </c>
      <c r="R13" s="104"/>
      <c r="S13" s="104"/>
      <c r="T13" s="104"/>
      <c r="U13" s="156"/>
      <c r="V13" s="104"/>
      <c r="W13" s="104"/>
      <c r="X13" s="104"/>
      <c r="Y13" s="104"/>
      <c r="Z13" s="104"/>
      <c r="AA13" s="104"/>
      <c r="AB13" s="104"/>
      <c r="AC13" s="104"/>
      <c r="AD13" s="104"/>
    </row>
    <row r="14" spans="1:30" ht="12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278807</v>
      </c>
      <c r="F14" s="26">
        <v>160062</v>
      </c>
      <c r="G14" s="26">
        <v>173196</v>
      </c>
      <c r="H14" s="26">
        <v>105611</v>
      </c>
      <c r="I14" s="26">
        <v>51526</v>
      </c>
      <c r="J14" s="26">
        <v>47710</v>
      </c>
      <c r="K14" s="26">
        <v>19509</v>
      </c>
      <c r="L14" s="26">
        <v>172462</v>
      </c>
      <c r="M14" s="26">
        <v>1108956</v>
      </c>
      <c r="N14" s="26">
        <v>234498</v>
      </c>
      <c r="O14" s="26">
        <v>851533</v>
      </c>
      <c r="P14" s="26">
        <v>231809</v>
      </c>
      <c r="Q14" s="26">
        <v>4433121</v>
      </c>
      <c r="R14" s="104"/>
      <c r="S14" s="104"/>
      <c r="T14" s="104"/>
      <c r="U14" s="156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30" ht="12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367604</v>
      </c>
      <c r="F15" s="29">
        <v>186717</v>
      </c>
      <c r="G15" s="29">
        <v>223070</v>
      </c>
      <c r="H15" s="29">
        <v>144534</v>
      </c>
      <c r="I15" s="29">
        <v>74395</v>
      </c>
      <c r="J15" s="29">
        <v>73358</v>
      </c>
      <c r="K15" s="29">
        <v>33134</v>
      </c>
      <c r="L15" s="29">
        <v>506</v>
      </c>
      <c r="M15" s="29">
        <v>33901</v>
      </c>
      <c r="N15" s="29">
        <v>598</v>
      </c>
      <c r="O15" s="29">
        <v>51987</v>
      </c>
      <c r="P15" s="29">
        <v>504320</v>
      </c>
      <c r="Q15" s="29">
        <v>3294691</v>
      </c>
      <c r="U15" s="198"/>
    </row>
    <row r="16" spans="1:30" ht="24.75" customHeight="1">
      <c r="A16" s="23" t="s">
        <v>32</v>
      </c>
      <c r="B16" s="16"/>
      <c r="C16" s="16"/>
      <c r="D16" s="30"/>
      <c r="E16" s="24">
        <f t="shared" ref="E16:Q16" si="2">E17+E18+E21+E22</f>
        <v>472765</v>
      </c>
      <c r="F16" s="24">
        <f t="shared" si="2"/>
        <v>296872</v>
      </c>
      <c r="G16" s="24">
        <f t="shared" si="2"/>
        <v>258369</v>
      </c>
      <c r="H16" s="24">
        <f t="shared" si="2"/>
        <v>214396</v>
      </c>
      <c r="I16" s="24">
        <f t="shared" si="2"/>
        <v>126957</v>
      </c>
      <c r="J16" s="24">
        <f t="shared" si="2"/>
        <v>43583</v>
      </c>
      <c r="K16" s="24">
        <f t="shared" si="2"/>
        <v>5353</v>
      </c>
      <c r="L16" s="24">
        <f t="shared" si="2"/>
        <v>681886</v>
      </c>
      <c r="M16" s="24">
        <f t="shared" si="2"/>
        <v>3721</v>
      </c>
      <c r="N16" s="24">
        <f t="shared" si="2"/>
        <v>1417461</v>
      </c>
      <c r="O16" s="24">
        <f t="shared" si="2"/>
        <v>12638</v>
      </c>
      <c r="P16" s="24">
        <f t="shared" si="2"/>
        <v>53750</v>
      </c>
      <c r="Q16" s="24">
        <f t="shared" si="2"/>
        <v>591955</v>
      </c>
      <c r="S16" s="160"/>
      <c r="U16" s="198"/>
    </row>
    <row r="17" spans="1:30" ht="14.2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130">
        <v>63051</v>
      </c>
      <c r="F17" s="131">
        <v>525</v>
      </c>
      <c r="G17" s="199">
        <v>37757</v>
      </c>
      <c r="H17" s="158">
        <v>25294</v>
      </c>
      <c r="I17" s="130">
        <v>48798</v>
      </c>
      <c r="J17" s="131">
        <v>13011</v>
      </c>
      <c r="K17" s="131">
        <v>717</v>
      </c>
      <c r="L17" s="158">
        <v>681411</v>
      </c>
      <c r="M17" s="158">
        <v>2381</v>
      </c>
      <c r="N17" s="158">
        <v>1416947</v>
      </c>
      <c r="O17" s="158">
        <v>10082</v>
      </c>
      <c r="P17" s="130">
        <v>20327</v>
      </c>
      <c r="Q17" s="131">
        <v>290288</v>
      </c>
      <c r="R17" s="160"/>
      <c r="U17" s="198"/>
    </row>
    <row r="18" spans="1:30" ht="27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Q18" si="3">E19+E20+E33+E39+E45+E48</f>
        <v>37256</v>
      </c>
      <c r="F18" s="47">
        <f t="shared" si="3"/>
        <v>3010</v>
      </c>
      <c r="G18" s="47">
        <f t="shared" si="3"/>
        <v>22498</v>
      </c>
      <c r="H18" s="47">
        <f t="shared" si="3"/>
        <v>14758</v>
      </c>
      <c r="I18" s="47">
        <f t="shared" si="3"/>
        <v>29356</v>
      </c>
      <c r="J18" s="47">
        <f t="shared" si="3"/>
        <v>4300</v>
      </c>
      <c r="K18" s="47">
        <f t="shared" si="3"/>
        <v>590</v>
      </c>
      <c r="L18" s="47">
        <f t="shared" si="3"/>
        <v>475</v>
      </c>
      <c r="M18" s="47">
        <f t="shared" si="3"/>
        <v>0</v>
      </c>
      <c r="N18" s="47">
        <f t="shared" si="3"/>
        <v>514</v>
      </c>
      <c r="O18" s="47">
        <f t="shared" si="3"/>
        <v>0</v>
      </c>
      <c r="P18" s="47">
        <f t="shared" si="3"/>
        <v>2038</v>
      </c>
      <c r="Q18" s="47">
        <f t="shared" si="3"/>
        <v>150728</v>
      </c>
      <c r="S18" s="160"/>
      <c r="T18" s="160"/>
      <c r="U18" s="198"/>
      <c r="V18" s="160"/>
      <c r="W18" s="160"/>
      <c r="X18" s="160"/>
      <c r="Y18" s="160"/>
      <c r="Z18" s="200"/>
      <c r="AA18" s="200"/>
      <c r="AB18" s="200"/>
      <c r="AC18" s="200"/>
      <c r="AD18" s="200"/>
    </row>
    <row r="19" spans="1:30" ht="15" customHeight="1">
      <c r="A19" s="42" t="s">
        <v>39</v>
      </c>
      <c r="B19" s="43"/>
      <c r="C19" s="43"/>
      <c r="D19" s="44"/>
      <c r="E19" s="28">
        <v>3475</v>
      </c>
      <c r="F19" s="28">
        <v>565</v>
      </c>
      <c r="G19" s="28">
        <v>2728</v>
      </c>
      <c r="H19" s="28">
        <v>747</v>
      </c>
      <c r="I19" s="28">
        <v>2679</v>
      </c>
      <c r="J19" s="28">
        <v>192</v>
      </c>
      <c r="K19" s="28">
        <v>39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U19" s="198"/>
    </row>
    <row r="20" spans="1:30" ht="15" customHeight="1">
      <c r="A20" s="42" t="s">
        <v>40</v>
      </c>
      <c r="B20" s="43"/>
      <c r="C20" s="43"/>
      <c r="D20" s="44"/>
      <c r="E20" s="45">
        <v>2582</v>
      </c>
      <c r="F20" s="45">
        <v>80</v>
      </c>
      <c r="G20" s="45">
        <v>2468</v>
      </c>
      <c r="H20" s="45">
        <v>114</v>
      </c>
      <c r="I20" s="45">
        <v>2128</v>
      </c>
      <c r="J20" s="45">
        <v>370</v>
      </c>
      <c r="K20" s="45">
        <v>4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U20" s="198"/>
    </row>
    <row r="21" spans="1:30" ht="25.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Q21" si="4">E40</f>
        <v>12068</v>
      </c>
      <c r="F21" s="47">
        <f t="shared" si="4"/>
        <v>1214</v>
      </c>
      <c r="G21" s="47">
        <f t="shared" si="4"/>
        <v>4188</v>
      </c>
      <c r="H21" s="47">
        <f t="shared" si="4"/>
        <v>7880</v>
      </c>
      <c r="I21" s="47">
        <f t="shared" si="4"/>
        <v>9177</v>
      </c>
      <c r="J21" s="47">
        <f t="shared" si="4"/>
        <v>1474</v>
      </c>
      <c r="K21" s="47">
        <f t="shared" si="4"/>
        <v>203</v>
      </c>
      <c r="L21" s="47">
        <f t="shared" si="4"/>
        <v>0</v>
      </c>
      <c r="M21" s="47">
        <f t="shared" si="4"/>
        <v>110</v>
      </c>
      <c r="N21" s="47">
        <f t="shared" si="4"/>
        <v>0</v>
      </c>
      <c r="O21" s="47">
        <f t="shared" si="4"/>
        <v>196</v>
      </c>
      <c r="P21" s="47">
        <f t="shared" si="4"/>
        <v>481</v>
      </c>
      <c r="Q21" s="47">
        <f t="shared" si="4"/>
        <v>5051</v>
      </c>
      <c r="U21" s="198"/>
    </row>
    <row r="22" spans="1:30" ht="14.2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Q22" si="5">E23+E24</f>
        <v>360390</v>
      </c>
      <c r="F22" s="47">
        <f t="shared" si="5"/>
        <v>292123</v>
      </c>
      <c r="G22" s="47">
        <f t="shared" si="5"/>
        <v>193926</v>
      </c>
      <c r="H22" s="47">
        <f t="shared" si="5"/>
        <v>166464</v>
      </c>
      <c r="I22" s="47">
        <f t="shared" si="5"/>
        <v>39626</v>
      </c>
      <c r="J22" s="47">
        <f t="shared" si="5"/>
        <v>24798</v>
      </c>
      <c r="K22" s="47">
        <f t="shared" si="5"/>
        <v>3843</v>
      </c>
      <c r="L22" s="47">
        <f t="shared" si="5"/>
        <v>0</v>
      </c>
      <c r="M22" s="47">
        <f t="shared" si="5"/>
        <v>1230</v>
      </c>
      <c r="N22" s="47">
        <f t="shared" si="5"/>
        <v>0</v>
      </c>
      <c r="O22" s="47">
        <f t="shared" si="5"/>
        <v>2360</v>
      </c>
      <c r="P22" s="47">
        <f t="shared" si="5"/>
        <v>30904</v>
      </c>
      <c r="Q22" s="47">
        <f t="shared" si="5"/>
        <v>145888</v>
      </c>
      <c r="U22" s="201"/>
    </row>
    <row r="23" spans="1:30" ht="12.75" customHeight="1">
      <c r="A23" s="20" t="s">
        <v>47</v>
      </c>
      <c r="B23" s="2"/>
      <c r="C23" s="2"/>
      <c r="D23" s="49"/>
      <c r="E23" s="28">
        <v>247186</v>
      </c>
      <c r="F23" s="28">
        <v>198646</v>
      </c>
      <c r="G23" s="28">
        <v>133132</v>
      </c>
      <c r="H23" s="28">
        <v>114054</v>
      </c>
      <c r="I23" s="28">
        <v>29892</v>
      </c>
      <c r="J23" s="28">
        <v>16110</v>
      </c>
      <c r="K23" s="28">
        <v>2538</v>
      </c>
      <c r="L23" s="28">
        <v>0</v>
      </c>
      <c r="M23" s="28">
        <v>1230</v>
      </c>
      <c r="N23" s="28">
        <v>0</v>
      </c>
      <c r="O23" s="28">
        <v>2360</v>
      </c>
      <c r="P23" s="28">
        <v>19117</v>
      </c>
      <c r="Q23" s="28">
        <v>79433</v>
      </c>
      <c r="U23" s="201"/>
    </row>
    <row r="24" spans="1:30" ht="15.75" customHeight="1">
      <c r="A24" s="20" t="s">
        <v>48</v>
      </c>
      <c r="B24" s="2"/>
      <c r="C24" s="2"/>
      <c r="D24" s="49"/>
      <c r="E24" s="26">
        <v>113204</v>
      </c>
      <c r="F24" s="26">
        <v>93477</v>
      </c>
      <c r="G24" s="26">
        <v>60794</v>
      </c>
      <c r="H24" s="26">
        <v>52410</v>
      </c>
      <c r="I24" s="26">
        <v>9734</v>
      </c>
      <c r="J24" s="26">
        <v>8688</v>
      </c>
      <c r="K24" s="26">
        <v>1305</v>
      </c>
      <c r="L24" s="26">
        <v>0</v>
      </c>
      <c r="M24" s="26">
        <v>0</v>
      </c>
      <c r="N24" s="26">
        <v>0</v>
      </c>
      <c r="O24" s="26">
        <v>0</v>
      </c>
      <c r="P24" s="26">
        <v>11787</v>
      </c>
      <c r="Q24" s="26">
        <v>66455</v>
      </c>
      <c r="S24" s="160"/>
      <c r="U24" s="201"/>
    </row>
    <row r="25" spans="1:30" ht="12.75" customHeight="1">
      <c r="A25" s="23" t="s">
        <v>49</v>
      </c>
      <c r="B25" s="16"/>
      <c r="C25" s="16"/>
      <c r="D25" s="51"/>
      <c r="E25" s="24">
        <f t="shared" ref="E25:Q25" si="6">E26+E27+E30+E31+E37</f>
        <v>4865</v>
      </c>
      <c r="F25" s="24">
        <f t="shared" si="6"/>
        <v>373</v>
      </c>
      <c r="G25" s="24">
        <f t="shared" si="6"/>
        <v>2699</v>
      </c>
      <c r="H25" s="24">
        <f t="shared" si="6"/>
        <v>2166</v>
      </c>
      <c r="I25" s="24">
        <f t="shared" si="6"/>
        <v>1659</v>
      </c>
      <c r="J25" s="24">
        <f t="shared" si="6"/>
        <v>1820</v>
      </c>
      <c r="K25" s="24">
        <f t="shared" si="6"/>
        <v>1013</v>
      </c>
      <c r="L25" s="24">
        <f t="shared" si="6"/>
        <v>2143712</v>
      </c>
      <c r="M25" s="24">
        <f t="shared" si="6"/>
        <v>7003</v>
      </c>
      <c r="N25" s="24">
        <f t="shared" si="6"/>
        <v>30411</v>
      </c>
      <c r="O25" s="24">
        <f t="shared" si="6"/>
        <v>10888</v>
      </c>
      <c r="P25" s="24">
        <f t="shared" si="6"/>
        <v>2588</v>
      </c>
      <c r="Q25" s="24">
        <f t="shared" si="6"/>
        <v>25967</v>
      </c>
      <c r="U25" s="201"/>
    </row>
    <row r="26" spans="1:30" ht="24" customHeight="1">
      <c r="A26" s="52" t="s">
        <v>119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495</v>
      </c>
      <c r="F26" s="28">
        <v>0</v>
      </c>
      <c r="G26" s="28">
        <v>264</v>
      </c>
      <c r="H26" s="28">
        <v>231</v>
      </c>
      <c r="I26" s="28">
        <v>68</v>
      </c>
      <c r="J26" s="28">
        <v>227</v>
      </c>
      <c r="K26" s="28">
        <v>200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U26" s="201"/>
    </row>
    <row r="27" spans="1:30" ht="12.75" customHeight="1">
      <c r="A27" s="53" t="s">
        <v>53</v>
      </c>
      <c r="B27" s="54"/>
      <c r="C27" s="54"/>
      <c r="D27" s="55"/>
      <c r="E27" s="56">
        <f t="shared" ref="E27:Q27" si="7">SUM(E28,E29)</f>
        <v>2704</v>
      </c>
      <c r="F27" s="56">
        <f t="shared" si="7"/>
        <v>337</v>
      </c>
      <c r="G27" s="56">
        <f t="shared" si="7"/>
        <v>1409</v>
      </c>
      <c r="H27" s="56">
        <f t="shared" si="7"/>
        <v>1295</v>
      </c>
      <c r="I27" s="56">
        <f t="shared" si="7"/>
        <v>783</v>
      </c>
      <c r="J27" s="56">
        <f t="shared" si="7"/>
        <v>1085</v>
      </c>
      <c r="K27" s="56">
        <f t="shared" si="7"/>
        <v>499</v>
      </c>
      <c r="L27" s="56">
        <f t="shared" si="7"/>
        <v>2143712</v>
      </c>
      <c r="M27" s="56">
        <f t="shared" si="7"/>
        <v>2780</v>
      </c>
      <c r="N27" s="56">
        <f t="shared" si="7"/>
        <v>30411</v>
      </c>
      <c r="O27" s="56">
        <f t="shared" si="7"/>
        <v>6665</v>
      </c>
      <c r="P27" s="56">
        <f t="shared" si="7"/>
        <v>2404</v>
      </c>
      <c r="Q27" s="56">
        <f t="shared" si="7"/>
        <v>25783</v>
      </c>
      <c r="U27" s="201"/>
    </row>
    <row r="28" spans="1:30" ht="18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1295</v>
      </c>
      <c r="F28" s="28">
        <v>106</v>
      </c>
      <c r="G28" s="28">
        <v>761</v>
      </c>
      <c r="H28" s="28">
        <v>534</v>
      </c>
      <c r="I28" s="28">
        <v>400</v>
      </c>
      <c r="J28" s="28">
        <v>538</v>
      </c>
      <c r="K28" s="28">
        <v>251</v>
      </c>
      <c r="L28" s="109">
        <v>2143712</v>
      </c>
      <c r="M28" s="28">
        <v>2780</v>
      </c>
      <c r="N28" s="28">
        <v>30411</v>
      </c>
      <c r="O28" s="109">
        <v>6665</v>
      </c>
      <c r="P28" s="28">
        <v>2404</v>
      </c>
      <c r="Q28" s="109">
        <v>25783</v>
      </c>
      <c r="U28" s="201"/>
    </row>
    <row r="29" spans="1:30" ht="17.2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1409</v>
      </c>
      <c r="F29" s="28">
        <v>231</v>
      </c>
      <c r="G29" s="28">
        <v>648</v>
      </c>
      <c r="H29" s="28">
        <v>761</v>
      </c>
      <c r="I29" s="28">
        <v>383</v>
      </c>
      <c r="J29" s="28">
        <v>547</v>
      </c>
      <c r="K29" s="28">
        <v>248</v>
      </c>
      <c r="L29" s="59">
        <v>0</v>
      </c>
      <c r="M29" s="28">
        <v>0</v>
      </c>
      <c r="N29" s="28">
        <v>0</v>
      </c>
      <c r="O29" s="59">
        <v>0</v>
      </c>
      <c r="P29" s="28">
        <v>0</v>
      </c>
      <c r="Q29" s="59">
        <v>0</v>
      </c>
      <c r="U29" s="201"/>
    </row>
    <row r="30" spans="1:30" ht="16.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408</v>
      </c>
      <c r="F30" s="28">
        <v>0</v>
      </c>
      <c r="G30" s="28">
        <v>300</v>
      </c>
      <c r="H30" s="28">
        <v>108</v>
      </c>
      <c r="I30" s="202">
        <v>300</v>
      </c>
      <c r="J30" s="203">
        <v>24</v>
      </c>
      <c r="K30" s="203">
        <v>84</v>
      </c>
      <c r="L30" s="60">
        <v>0</v>
      </c>
      <c r="M30" s="28">
        <v>0</v>
      </c>
      <c r="N30" s="28">
        <v>0</v>
      </c>
      <c r="O30" s="60">
        <v>0</v>
      </c>
      <c r="P30" s="28">
        <v>0</v>
      </c>
      <c r="Q30" s="60">
        <v>0</v>
      </c>
      <c r="U30" s="198"/>
    </row>
    <row r="31" spans="1:30" ht="12.75" customHeight="1">
      <c r="A31" s="53" t="s">
        <v>63</v>
      </c>
      <c r="B31" s="54"/>
      <c r="C31" s="54"/>
      <c r="D31" s="62"/>
      <c r="E31" s="56">
        <f t="shared" ref="E31:Q31" si="8">E34</f>
        <v>1181</v>
      </c>
      <c r="F31" s="56">
        <f t="shared" si="8"/>
        <v>36</v>
      </c>
      <c r="G31" s="56">
        <f t="shared" si="8"/>
        <v>696</v>
      </c>
      <c r="H31" s="56">
        <f t="shared" si="8"/>
        <v>485</v>
      </c>
      <c r="I31" s="56">
        <f t="shared" si="8"/>
        <v>498</v>
      </c>
      <c r="J31" s="56">
        <f t="shared" si="8"/>
        <v>438</v>
      </c>
      <c r="K31" s="56">
        <f t="shared" si="8"/>
        <v>209</v>
      </c>
      <c r="L31" s="56">
        <f t="shared" si="8"/>
        <v>0</v>
      </c>
      <c r="M31" s="56">
        <f t="shared" si="8"/>
        <v>4223</v>
      </c>
      <c r="N31" s="56">
        <f t="shared" si="8"/>
        <v>0</v>
      </c>
      <c r="O31" s="56">
        <f t="shared" si="8"/>
        <v>4223</v>
      </c>
      <c r="P31" s="56">
        <f t="shared" si="8"/>
        <v>184</v>
      </c>
      <c r="Q31" s="56">
        <f t="shared" si="8"/>
        <v>184</v>
      </c>
      <c r="U31" s="198"/>
    </row>
    <row r="32" spans="1:30" ht="27" customHeight="1">
      <c r="A32" s="64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10350</v>
      </c>
      <c r="F32" s="131">
        <v>0</v>
      </c>
      <c r="G32" s="131">
        <v>6586</v>
      </c>
      <c r="H32" s="131">
        <v>3764</v>
      </c>
      <c r="I32" s="130">
        <v>8948</v>
      </c>
      <c r="J32" s="131">
        <v>1373</v>
      </c>
      <c r="K32" s="131">
        <v>29</v>
      </c>
      <c r="L32" s="132">
        <v>110919</v>
      </c>
      <c r="M32" s="131">
        <v>187</v>
      </c>
      <c r="N32" s="131">
        <v>479439</v>
      </c>
      <c r="O32" s="132">
        <v>621</v>
      </c>
      <c r="P32" s="131">
        <v>3530</v>
      </c>
      <c r="Q32" s="132">
        <v>81047</v>
      </c>
      <c r="U32" s="198"/>
    </row>
    <row r="33" spans="1:21" ht="37.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7693</v>
      </c>
      <c r="F33" s="114">
        <v>80</v>
      </c>
      <c r="G33" s="114">
        <v>6508</v>
      </c>
      <c r="H33" s="114">
        <v>1185</v>
      </c>
      <c r="I33" s="114">
        <v>5312</v>
      </c>
      <c r="J33" s="114">
        <v>2062</v>
      </c>
      <c r="K33" s="115">
        <v>239</v>
      </c>
      <c r="L33" s="114">
        <v>0</v>
      </c>
      <c r="M33" s="114">
        <v>0</v>
      </c>
      <c r="N33" s="115">
        <v>0</v>
      </c>
      <c r="O33" s="114">
        <v>0</v>
      </c>
      <c r="P33" s="115">
        <v>0</v>
      </c>
      <c r="Q33" s="115">
        <v>0</v>
      </c>
      <c r="U33" s="198"/>
    </row>
    <row r="34" spans="1:21" ht="1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164">
        <v>1181</v>
      </c>
      <c r="F34" s="164">
        <v>36</v>
      </c>
      <c r="G34" s="164">
        <v>696</v>
      </c>
      <c r="H34" s="164">
        <v>485</v>
      </c>
      <c r="I34" s="164">
        <v>498</v>
      </c>
      <c r="J34" s="164">
        <v>438</v>
      </c>
      <c r="K34" s="164">
        <v>209</v>
      </c>
      <c r="L34" s="165">
        <v>0</v>
      </c>
      <c r="M34" s="164">
        <v>4223</v>
      </c>
      <c r="N34" s="164">
        <v>0</v>
      </c>
      <c r="O34" s="165">
        <v>4223</v>
      </c>
      <c r="P34" s="164">
        <v>184</v>
      </c>
      <c r="Q34" s="165">
        <v>184</v>
      </c>
      <c r="U34" s="198"/>
    </row>
    <row r="35" spans="1:21" ht="16.5" customHeight="1">
      <c r="A35" s="116" t="s">
        <v>73</v>
      </c>
      <c r="B35" s="2"/>
      <c r="C35" s="2"/>
      <c r="D35" s="3"/>
      <c r="E35" s="76">
        <f t="shared" ref="E35:Q35" si="9">SUM(E32:E34)</f>
        <v>19224</v>
      </c>
      <c r="F35" s="76">
        <f t="shared" si="9"/>
        <v>116</v>
      </c>
      <c r="G35" s="76">
        <f t="shared" si="9"/>
        <v>13790</v>
      </c>
      <c r="H35" s="76">
        <f t="shared" si="9"/>
        <v>5434</v>
      </c>
      <c r="I35" s="76">
        <f t="shared" si="9"/>
        <v>14758</v>
      </c>
      <c r="J35" s="76">
        <f t="shared" si="9"/>
        <v>3873</v>
      </c>
      <c r="K35" s="76">
        <f t="shared" si="9"/>
        <v>477</v>
      </c>
      <c r="L35" s="76">
        <f t="shared" si="9"/>
        <v>110919</v>
      </c>
      <c r="M35" s="76">
        <f t="shared" si="9"/>
        <v>4410</v>
      </c>
      <c r="N35" s="76">
        <f t="shared" si="9"/>
        <v>479439</v>
      </c>
      <c r="O35" s="76">
        <f t="shared" si="9"/>
        <v>4844</v>
      </c>
      <c r="P35" s="76">
        <f t="shared" si="9"/>
        <v>3714</v>
      </c>
      <c r="Q35" s="76">
        <f t="shared" si="9"/>
        <v>81231</v>
      </c>
      <c r="U35" s="198"/>
    </row>
    <row r="36" spans="1:21" ht="12.75" customHeight="1">
      <c r="A36" s="117" t="s">
        <v>74</v>
      </c>
      <c r="B36" s="54"/>
      <c r="C36" s="54"/>
      <c r="D36" s="62"/>
      <c r="E36" s="78">
        <f t="shared" ref="E36:Q36" si="10">E38+E39+E40</f>
        <v>37335</v>
      </c>
      <c r="F36" s="78">
        <f t="shared" si="10"/>
        <v>2621</v>
      </c>
      <c r="G36" s="78">
        <f t="shared" si="10"/>
        <v>14229</v>
      </c>
      <c r="H36" s="78">
        <f t="shared" si="10"/>
        <v>23106</v>
      </c>
      <c r="I36" s="78">
        <f t="shared" si="10"/>
        <v>30106</v>
      </c>
      <c r="J36" s="78">
        <f t="shared" si="10"/>
        <v>4084</v>
      </c>
      <c r="K36" s="78">
        <f t="shared" si="10"/>
        <v>524</v>
      </c>
      <c r="L36" s="78">
        <f t="shared" si="10"/>
        <v>6700</v>
      </c>
      <c r="M36" s="78">
        <f t="shared" si="10"/>
        <v>110</v>
      </c>
      <c r="N36" s="78">
        <f t="shared" si="10"/>
        <v>160355</v>
      </c>
      <c r="O36" s="78">
        <f t="shared" si="10"/>
        <v>196</v>
      </c>
      <c r="P36" s="78">
        <f t="shared" si="10"/>
        <v>2533</v>
      </c>
      <c r="Q36" s="78">
        <f t="shared" si="10"/>
        <v>125329</v>
      </c>
      <c r="U36" s="198"/>
    </row>
    <row r="37" spans="1:21" ht="14.25" customHeight="1">
      <c r="A37" s="118" t="s">
        <v>75</v>
      </c>
      <c r="B37" s="54"/>
      <c r="C37" s="54"/>
      <c r="D37" s="62"/>
      <c r="E37" s="80">
        <f t="shared" ref="E37:Q37" si="11">E41</f>
        <v>77</v>
      </c>
      <c r="F37" s="80">
        <f t="shared" si="11"/>
        <v>0</v>
      </c>
      <c r="G37" s="80">
        <f t="shared" si="11"/>
        <v>30</v>
      </c>
      <c r="H37" s="80">
        <f t="shared" si="11"/>
        <v>47</v>
      </c>
      <c r="I37" s="80">
        <f t="shared" si="11"/>
        <v>10</v>
      </c>
      <c r="J37" s="80">
        <f t="shared" si="11"/>
        <v>46</v>
      </c>
      <c r="K37" s="80">
        <f t="shared" si="11"/>
        <v>21</v>
      </c>
      <c r="L37" s="80">
        <f t="shared" si="11"/>
        <v>0</v>
      </c>
      <c r="M37" s="80">
        <f t="shared" si="11"/>
        <v>0</v>
      </c>
      <c r="N37" s="80">
        <f t="shared" si="11"/>
        <v>0</v>
      </c>
      <c r="O37" s="80">
        <f t="shared" si="11"/>
        <v>0</v>
      </c>
      <c r="P37" s="80">
        <f t="shared" si="11"/>
        <v>0</v>
      </c>
      <c r="Q37" s="80">
        <f t="shared" si="11"/>
        <v>0</v>
      </c>
      <c r="U37" s="198"/>
    </row>
    <row r="38" spans="1:21" ht="16.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7793</v>
      </c>
      <c r="F38" s="28">
        <v>0</v>
      </c>
      <c r="G38" s="28">
        <v>3286</v>
      </c>
      <c r="H38" s="28">
        <v>4507</v>
      </c>
      <c r="I38" s="28">
        <v>6294</v>
      </c>
      <c r="J38" s="28">
        <v>1395</v>
      </c>
      <c r="K38" s="28">
        <v>104</v>
      </c>
      <c r="L38" s="59">
        <v>6700</v>
      </c>
      <c r="M38" s="28">
        <v>0</v>
      </c>
      <c r="N38" s="28">
        <v>160355</v>
      </c>
      <c r="O38" s="59">
        <v>0</v>
      </c>
      <c r="P38" s="28">
        <v>602</v>
      </c>
      <c r="Q38" s="59">
        <v>16041</v>
      </c>
      <c r="U38" s="198"/>
    </row>
    <row r="39" spans="1:21" ht="27.75" customHeight="1">
      <c r="A39" s="119" t="s">
        <v>121</v>
      </c>
      <c r="B39" s="2"/>
      <c r="C39" s="2"/>
      <c r="D39" s="3"/>
      <c r="E39" s="28">
        <v>17474</v>
      </c>
      <c r="F39" s="28">
        <v>1407</v>
      </c>
      <c r="G39" s="28">
        <v>6755</v>
      </c>
      <c r="H39" s="28">
        <v>10719</v>
      </c>
      <c r="I39" s="28">
        <v>14635</v>
      </c>
      <c r="J39" s="28">
        <v>1215</v>
      </c>
      <c r="K39" s="28">
        <v>217</v>
      </c>
      <c r="L39" s="59">
        <v>0</v>
      </c>
      <c r="M39" s="28">
        <v>0</v>
      </c>
      <c r="N39" s="28">
        <v>0</v>
      </c>
      <c r="O39" s="59">
        <v>0</v>
      </c>
      <c r="P39" s="28">
        <v>1450</v>
      </c>
      <c r="Q39" s="59">
        <v>104237</v>
      </c>
      <c r="U39" s="198"/>
    </row>
    <row r="40" spans="1:21" ht="12.75" customHeight="1">
      <c r="A40" s="119" t="s">
        <v>122</v>
      </c>
      <c r="B40" s="2"/>
      <c r="C40" s="2"/>
      <c r="D40" s="3"/>
      <c r="E40" s="28">
        <v>12068</v>
      </c>
      <c r="F40" s="28">
        <v>1214</v>
      </c>
      <c r="G40" s="28">
        <v>4188</v>
      </c>
      <c r="H40" s="28">
        <v>7880</v>
      </c>
      <c r="I40" s="28">
        <v>9177</v>
      </c>
      <c r="J40" s="28">
        <v>1474</v>
      </c>
      <c r="K40" s="28">
        <v>203</v>
      </c>
      <c r="L40" s="59">
        <v>0</v>
      </c>
      <c r="M40" s="28">
        <v>110</v>
      </c>
      <c r="N40" s="28">
        <v>0</v>
      </c>
      <c r="O40" s="59">
        <v>196</v>
      </c>
      <c r="P40" s="28">
        <v>481</v>
      </c>
      <c r="Q40" s="59">
        <v>5051</v>
      </c>
      <c r="U40" s="198"/>
    </row>
    <row r="41" spans="1:21" ht="27.75" customHeight="1">
      <c r="A41" s="120" t="s">
        <v>81</v>
      </c>
      <c r="B41" s="2"/>
      <c r="C41" s="2"/>
      <c r="D41" s="3"/>
      <c r="E41" s="28">
        <v>77</v>
      </c>
      <c r="F41" s="28">
        <v>0</v>
      </c>
      <c r="G41" s="28">
        <v>30</v>
      </c>
      <c r="H41" s="28">
        <v>47</v>
      </c>
      <c r="I41" s="28">
        <v>10</v>
      </c>
      <c r="J41" s="28">
        <v>46</v>
      </c>
      <c r="K41" s="28">
        <v>21</v>
      </c>
      <c r="L41" s="59">
        <v>0</v>
      </c>
      <c r="M41" s="28">
        <v>0</v>
      </c>
      <c r="N41" s="28">
        <v>0</v>
      </c>
      <c r="O41" s="59">
        <v>0</v>
      </c>
      <c r="P41" s="28">
        <v>0</v>
      </c>
      <c r="Q41" s="59">
        <v>0</v>
      </c>
      <c r="S41" s="5"/>
      <c r="U41" s="198"/>
    </row>
    <row r="42" spans="1:21" ht="33.75" customHeight="1">
      <c r="A42" s="82" t="s">
        <v>82</v>
      </c>
      <c r="B42" s="83"/>
      <c r="C42" s="83"/>
      <c r="D42" s="84"/>
      <c r="E42" s="85">
        <f t="shared" ref="E42:Q42" si="12">E36+E37</f>
        <v>37412</v>
      </c>
      <c r="F42" s="85">
        <f t="shared" si="12"/>
        <v>2621</v>
      </c>
      <c r="G42" s="85">
        <f t="shared" si="12"/>
        <v>14259</v>
      </c>
      <c r="H42" s="85">
        <f t="shared" si="12"/>
        <v>23153</v>
      </c>
      <c r="I42" s="85">
        <f t="shared" si="12"/>
        <v>30116</v>
      </c>
      <c r="J42" s="85">
        <f t="shared" si="12"/>
        <v>4130</v>
      </c>
      <c r="K42" s="85">
        <f t="shared" si="12"/>
        <v>545</v>
      </c>
      <c r="L42" s="85">
        <f t="shared" si="12"/>
        <v>6700</v>
      </c>
      <c r="M42" s="85">
        <f t="shared" si="12"/>
        <v>110</v>
      </c>
      <c r="N42" s="85">
        <f t="shared" si="12"/>
        <v>160355</v>
      </c>
      <c r="O42" s="85">
        <f t="shared" si="12"/>
        <v>196</v>
      </c>
      <c r="P42" s="85">
        <f t="shared" si="12"/>
        <v>2533</v>
      </c>
      <c r="Q42" s="85">
        <f t="shared" si="12"/>
        <v>125329</v>
      </c>
      <c r="S42" s="5"/>
      <c r="U42" s="198"/>
    </row>
    <row r="43" spans="1:21" ht="33.75" customHeight="1">
      <c r="A43" s="61" t="s">
        <v>83</v>
      </c>
      <c r="B43" s="54"/>
      <c r="C43" s="54"/>
      <c r="D43" s="62"/>
      <c r="E43" s="86">
        <f t="shared" ref="E43:Q43" si="13">SUM(E44:E45)</f>
        <v>10558</v>
      </c>
      <c r="F43" s="86">
        <f t="shared" si="13"/>
        <v>671</v>
      </c>
      <c r="G43" s="86">
        <f t="shared" si="13"/>
        <v>5345</v>
      </c>
      <c r="H43" s="86">
        <f t="shared" si="13"/>
        <v>5213</v>
      </c>
      <c r="I43" s="86">
        <f t="shared" si="13"/>
        <v>9322</v>
      </c>
      <c r="J43" s="86">
        <f t="shared" si="13"/>
        <v>412</v>
      </c>
      <c r="K43" s="86">
        <f t="shared" si="13"/>
        <v>153</v>
      </c>
      <c r="L43" s="86">
        <f t="shared" si="13"/>
        <v>11259</v>
      </c>
      <c r="M43" s="86">
        <f t="shared" si="13"/>
        <v>842</v>
      </c>
      <c r="N43" s="86">
        <f t="shared" si="13"/>
        <v>31768</v>
      </c>
      <c r="O43" s="86">
        <f t="shared" si="13"/>
        <v>2564</v>
      </c>
      <c r="P43" s="86">
        <f t="shared" si="13"/>
        <v>1598</v>
      </c>
      <c r="Q43" s="86">
        <f t="shared" si="13"/>
        <v>75948</v>
      </c>
      <c r="U43" s="198"/>
    </row>
    <row r="44" spans="1:21" ht="15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6138</v>
      </c>
      <c r="F44" s="28">
        <v>0</v>
      </c>
      <c r="G44" s="28">
        <v>2393</v>
      </c>
      <c r="H44" s="28">
        <v>3745</v>
      </c>
      <c r="I44" s="28">
        <v>5814</v>
      </c>
      <c r="J44" s="28">
        <v>231</v>
      </c>
      <c r="K44" s="28">
        <v>93</v>
      </c>
      <c r="L44" s="59">
        <v>10784</v>
      </c>
      <c r="M44" s="28">
        <v>842</v>
      </c>
      <c r="N44" s="204">
        <v>31254</v>
      </c>
      <c r="O44" s="59">
        <v>2564</v>
      </c>
      <c r="P44" s="28">
        <v>1010</v>
      </c>
      <c r="Q44" s="59">
        <v>29457</v>
      </c>
      <c r="S44" s="5"/>
      <c r="U44" s="198"/>
    </row>
    <row r="45" spans="1:21" ht="30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4420</v>
      </c>
      <c r="F45" s="28">
        <v>671</v>
      </c>
      <c r="G45" s="28">
        <v>2952</v>
      </c>
      <c r="H45" s="28">
        <v>1468</v>
      </c>
      <c r="I45" s="28">
        <v>3508</v>
      </c>
      <c r="J45" s="28">
        <v>181</v>
      </c>
      <c r="K45" s="28">
        <v>60</v>
      </c>
      <c r="L45" s="111">
        <v>475</v>
      </c>
      <c r="M45" s="28">
        <v>0</v>
      </c>
      <c r="N45" s="59">
        <v>514</v>
      </c>
      <c r="O45" s="59">
        <v>0</v>
      </c>
      <c r="P45" s="28">
        <v>588</v>
      </c>
      <c r="Q45" s="59">
        <v>46491</v>
      </c>
      <c r="S45" s="5"/>
      <c r="U45" s="198"/>
    </row>
    <row r="46" spans="1:21" ht="20.25" customHeight="1">
      <c r="A46" s="61" t="s">
        <v>90</v>
      </c>
      <c r="B46" s="54"/>
      <c r="C46" s="54"/>
      <c r="D46" s="62"/>
      <c r="E46" s="56">
        <f t="shared" ref="E46:Q46" si="14">SUM(E47:E48)</f>
        <v>3672</v>
      </c>
      <c r="F46" s="56">
        <f t="shared" si="14"/>
        <v>207</v>
      </c>
      <c r="G46" s="56">
        <f t="shared" si="14"/>
        <v>2327</v>
      </c>
      <c r="H46" s="56">
        <f t="shared" si="14"/>
        <v>1345</v>
      </c>
      <c r="I46" s="56">
        <f t="shared" si="14"/>
        <v>2399</v>
      </c>
      <c r="J46" s="56">
        <f t="shared" si="14"/>
        <v>971</v>
      </c>
      <c r="K46" s="56">
        <f t="shared" si="14"/>
        <v>95</v>
      </c>
      <c r="L46" s="56">
        <f t="shared" si="14"/>
        <v>830</v>
      </c>
      <c r="M46" s="56">
        <f t="shared" si="14"/>
        <v>200</v>
      </c>
      <c r="N46" s="56">
        <f t="shared" si="14"/>
        <v>5500</v>
      </c>
      <c r="O46" s="56">
        <f t="shared" si="14"/>
        <v>470</v>
      </c>
      <c r="P46" s="56">
        <f t="shared" si="14"/>
        <v>1070</v>
      </c>
      <c r="Q46" s="56">
        <f t="shared" si="14"/>
        <v>21400</v>
      </c>
      <c r="S46" s="5"/>
      <c r="U46" s="198"/>
    </row>
    <row r="47" spans="1:21" ht="13.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2060</v>
      </c>
      <c r="F47" s="28">
        <v>0</v>
      </c>
      <c r="G47" s="28">
        <v>1240</v>
      </c>
      <c r="H47" s="28">
        <v>820</v>
      </c>
      <c r="I47" s="28">
        <v>1305</v>
      </c>
      <c r="J47" s="28">
        <v>691</v>
      </c>
      <c r="K47" s="28">
        <v>64</v>
      </c>
      <c r="L47" s="59">
        <v>830</v>
      </c>
      <c r="M47" s="28">
        <v>200</v>
      </c>
      <c r="N47" s="28">
        <v>5500</v>
      </c>
      <c r="O47" s="59">
        <v>470</v>
      </c>
      <c r="P47" s="28">
        <v>1070</v>
      </c>
      <c r="Q47" s="59">
        <v>21400</v>
      </c>
      <c r="S47" s="5"/>
      <c r="U47" s="198"/>
    </row>
    <row r="48" spans="1:21" ht="26.2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1612</v>
      </c>
      <c r="F48" s="28">
        <v>207</v>
      </c>
      <c r="G48" s="28">
        <v>1087</v>
      </c>
      <c r="H48" s="28">
        <v>525</v>
      </c>
      <c r="I48" s="28">
        <v>1094</v>
      </c>
      <c r="J48" s="28">
        <v>280</v>
      </c>
      <c r="K48" s="28">
        <v>31</v>
      </c>
      <c r="L48" s="59">
        <v>0</v>
      </c>
      <c r="M48" s="28">
        <v>0</v>
      </c>
      <c r="N48" s="28">
        <v>0</v>
      </c>
      <c r="O48" s="59">
        <v>0</v>
      </c>
      <c r="P48" s="28">
        <v>0</v>
      </c>
      <c r="Q48" s="59">
        <v>0</v>
      </c>
      <c r="S48" s="5"/>
      <c r="U48" s="198"/>
    </row>
    <row r="49" spans="1:30" ht="33.75" customHeight="1">
      <c r="A49" s="121" t="s">
        <v>125</v>
      </c>
      <c r="B49" s="89"/>
      <c r="C49" s="89"/>
      <c r="D49" s="89"/>
      <c r="E49" s="24">
        <f t="shared" ref="E49:Q49" si="15">E25+E16+E13+E10</f>
        <v>1141077</v>
      </c>
      <c r="F49" s="24">
        <f t="shared" si="15"/>
        <v>654893</v>
      </c>
      <c r="G49" s="24">
        <f t="shared" si="15"/>
        <v>667138</v>
      </c>
      <c r="H49" s="24">
        <f t="shared" si="15"/>
        <v>473939</v>
      </c>
      <c r="I49" s="24">
        <f t="shared" si="15"/>
        <v>258118</v>
      </c>
      <c r="J49" s="24">
        <f t="shared" si="15"/>
        <v>168701</v>
      </c>
      <c r="K49" s="24">
        <f t="shared" si="15"/>
        <v>59365</v>
      </c>
      <c r="L49" s="24">
        <f t="shared" si="15"/>
        <v>3042919</v>
      </c>
      <c r="M49" s="24">
        <f t="shared" si="15"/>
        <v>1174092</v>
      </c>
      <c r="N49" s="24">
        <f t="shared" si="15"/>
        <v>2675287</v>
      </c>
      <c r="O49" s="24">
        <f t="shared" si="15"/>
        <v>964340</v>
      </c>
      <c r="P49" s="24">
        <f t="shared" si="15"/>
        <v>846769</v>
      </c>
      <c r="Q49" s="24">
        <f t="shared" si="15"/>
        <v>9589020</v>
      </c>
      <c r="S49" s="137"/>
      <c r="T49" s="137"/>
      <c r="U49" s="198"/>
      <c r="V49" s="137"/>
      <c r="W49" s="137"/>
      <c r="X49" s="137"/>
      <c r="Y49" s="137"/>
      <c r="Z49" s="137"/>
      <c r="AA49" s="137"/>
      <c r="AB49" s="137"/>
      <c r="AC49" s="137"/>
      <c r="AD49" s="137"/>
    </row>
    <row r="50" spans="1:3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30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30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30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30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30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30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30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30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30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3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30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30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30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30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5">
    <mergeCell ref="L4:L5"/>
    <mergeCell ref="M4:M5"/>
    <mergeCell ref="A1:O1"/>
    <mergeCell ref="A2:Q2"/>
    <mergeCell ref="A3:A5"/>
    <mergeCell ref="G3:H3"/>
    <mergeCell ref="I3:K4"/>
    <mergeCell ref="L3:O3"/>
    <mergeCell ref="P3:Q3"/>
    <mergeCell ref="N4:O4"/>
    <mergeCell ref="E3:F3"/>
    <mergeCell ref="E4:E5"/>
    <mergeCell ref="F4:F5"/>
    <mergeCell ref="G4:G5"/>
    <mergeCell ref="H4:H5"/>
  </mergeCells>
  <dataValidations count="2">
    <dataValidation type="list" allowBlank="1" sqref="A1:A2 E3 E4:F4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98"/>
  <sheetViews>
    <sheetView workbookViewId="0"/>
  </sheetViews>
  <sheetFormatPr defaultColWidth="12.5703125" defaultRowHeight="15" customHeight="1"/>
  <cols>
    <col min="1" max="1" width="67.42578125" customWidth="1"/>
    <col min="2" max="2" width="29.28515625" hidden="1" customWidth="1"/>
    <col min="3" max="3" width="17" hidden="1" customWidth="1"/>
    <col min="4" max="4" width="26.140625" hidden="1" customWidth="1"/>
    <col min="5" max="5" width="11" customWidth="1"/>
    <col min="6" max="6" width="9.5703125" customWidth="1"/>
    <col min="7" max="7" width="10.85546875" customWidth="1"/>
    <col min="8" max="8" width="12.85546875" customWidth="1"/>
    <col min="9" max="9" width="12.7109375" customWidth="1"/>
    <col min="10" max="10" width="12.140625" customWidth="1"/>
    <col min="11" max="11" width="12" customWidth="1"/>
    <col min="12" max="20" width="8.7109375" customWidth="1"/>
  </cols>
  <sheetData>
    <row r="1" spans="1:20" ht="20.25" customHeight="1">
      <c r="A1" s="425" t="s">
        <v>149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20" ht="14.25" customHeight="1">
      <c r="A2" s="415" t="s">
        <v>150</v>
      </c>
      <c r="B2" s="397"/>
      <c r="C2" s="397"/>
      <c r="D2" s="397"/>
      <c r="E2" s="397"/>
      <c r="F2" s="397"/>
      <c r="G2" s="397"/>
      <c r="H2" s="397"/>
      <c r="I2" s="397"/>
      <c r="J2" s="397"/>
      <c r="K2" s="398"/>
    </row>
    <row r="3" spans="1:20" ht="25.5" customHeight="1">
      <c r="A3" s="426" t="s">
        <v>2</v>
      </c>
      <c r="B3" s="19"/>
      <c r="C3" s="93"/>
      <c r="D3" s="93"/>
      <c r="E3" s="415" t="s">
        <v>170</v>
      </c>
      <c r="F3" s="398"/>
      <c r="G3" s="406" t="s">
        <v>171</v>
      </c>
      <c r="H3" s="397"/>
      <c r="I3" s="397"/>
      <c r="J3" s="398"/>
      <c r="K3" s="427" t="s">
        <v>172</v>
      </c>
    </row>
    <row r="4" spans="1:20" ht="51.75" customHeight="1">
      <c r="A4" s="392"/>
      <c r="B4" s="91"/>
      <c r="C4" s="92"/>
      <c r="D4" s="92"/>
      <c r="E4" s="395" t="s">
        <v>109</v>
      </c>
      <c r="F4" s="395" t="s">
        <v>156</v>
      </c>
      <c r="G4" s="404" t="s">
        <v>109</v>
      </c>
      <c r="H4" s="395" t="s">
        <v>173</v>
      </c>
      <c r="I4" s="422" t="s">
        <v>161</v>
      </c>
      <c r="J4" s="398"/>
      <c r="K4" s="393"/>
    </row>
    <row r="5" spans="1:20" ht="77.25" customHeight="1">
      <c r="A5" s="393"/>
      <c r="B5" s="179"/>
      <c r="C5" s="94"/>
      <c r="D5" s="94"/>
      <c r="E5" s="393"/>
      <c r="F5" s="393"/>
      <c r="G5" s="393"/>
      <c r="H5" s="393"/>
      <c r="I5" s="123" t="s">
        <v>109</v>
      </c>
      <c r="J5" s="181" t="s">
        <v>174</v>
      </c>
      <c r="K5" s="123" t="s">
        <v>109</v>
      </c>
    </row>
    <row r="6" spans="1:20" ht="12" customHeight="1">
      <c r="A6" s="183" t="s">
        <v>169</v>
      </c>
      <c r="B6" s="148" t="s">
        <v>15</v>
      </c>
      <c r="C6" s="148" t="s">
        <v>16</v>
      </c>
      <c r="D6" s="184" t="s">
        <v>17</v>
      </c>
      <c r="E6" s="171">
        <v>63</v>
      </c>
      <c r="F6" s="171">
        <v>64</v>
      </c>
      <c r="G6" s="171">
        <v>65</v>
      </c>
      <c r="H6" s="172">
        <v>651</v>
      </c>
      <c r="I6" s="171">
        <v>652</v>
      </c>
      <c r="J6" s="205">
        <v>653</v>
      </c>
      <c r="K6" s="171">
        <v>66</v>
      </c>
      <c r="L6" s="206"/>
      <c r="M6" s="206"/>
      <c r="N6" s="206"/>
      <c r="O6" s="206"/>
      <c r="P6" s="206"/>
      <c r="Q6" s="206"/>
      <c r="R6" s="206"/>
      <c r="S6" s="206"/>
      <c r="T6" s="206"/>
    </row>
    <row r="7" spans="1:20" ht="12.75" hidden="1" customHeight="1">
      <c r="A7" s="95" t="s">
        <v>115</v>
      </c>
      <c r="B7" s="102"/>
      <c r="C7" s="189"/>
      <c r="D7" s="102"/>
      <c r="E7" s="102"/>
      <c r="F7" s="190"/>
      <c r="G7" s="102"/>
      <c r="H7" s="102"/>
      <c r="I7" s="103"/>
      <c r="J7" s="103"/>
      <c r="K7" s="103"/>
      <c r="L7" s="3"/>
      <c r="M7" s="3"/>
      <c r="N7" s="3"/>
      <c r="O7" s="3"/>
      <c r="P7" s="3"/>
      <c r="Q7" s="3"/>
      <c r="R7" s="3"/>
      <c r="S7" s="3"/>
      <c r="T7" s="3"/>
    </row>
    <row r="8" spans="1:20" ht="12.75" hidden="1" customHeight="1">
      <c r="A8" s="95" t="s">
        <v>116</v>
      </c>
      <c r="B8" s="95"/>
      <c r="C8" s="193"/>
      <c r="D8" s="95"/>
      <c r="E8" s="194"/>
      <c r="F8" s="194"/>
      <c r="G8" s="194"/>
      <c r="H8" s="194"/>
      <c r="I8" s="194"/>
      <c r="J8" s="194"/>
      <c r="K8" s="194"/>
      <c r="L8" s="3"/>
      <c r="M8" s="3"/>
      <c r="N8" s="3"/>
      <c r="O8" s="3"/>
      <c r="P8" s="3"/>
      <c r="Q8" s="3"/>
      <c r="R8" s="3"/>
      <c r="S8" s="3"/>
      <c r="T8" s="3"/>
    </row>
    <row r="9" spans="1:20" ht="12.75" hidden="1" customHeight="1">
      <c r="A9" s="95" t="s">
        <v>117</v>
      </c>
      <c r="B9" s="95"/>
      <c r="C9" s="193"/>
      <c r="D9" s="95"/>
      <c r="E9" s="95"/>
      <c r="F9" s="95"/>
      <c r="G9" s="95"/>
      <c r="H9" s="95"/>
      <c r="I9" s="95"/>
      <c r="J9" s="95"/>
      <c r="K9" s="95"/>
      <c r="L9" s="3"/>
      <c r="M9" s="3"/>
      <c r="N9" s="3"/>
      <c r="O9" s="3"/>
      <c r="P9" s="3"/>
      <c r="Q9" s="3"/>
      <c r="R9" s="3"/>
      <c r="S9" s="3"/>
      <c r="T9" s="3"/>
    </row>
    <row r="10" spans="1:20" ht="13.5" customHeight="1">
      <c r="A10" s="15" t="s">
        <v>18</v>
      </c>
      <c r="B10" s="16"/>
      <c r="C10" s="16"/>
      <c r="D10" s="17"/>
      <c r="E10" s="18">
        <f t="shared" ref="E10:K10" si="0">E11+E12</f>
        <v>158686</v>
      </c>
      <c r="F10" s="18">
        <f t="shared" si="0"/>
        <v>87423</v>
      </c>
      <c r="G10" s="18">
        <f t="shared" si="0"/>
        <v>484000</v>
      </c>
      <c r="H10" s="18">
        <f t="shared" si="0"/>
        <v>286550</v>
      </c>
      <c r="I10" s="18">
        <f t="shared" si="0"/>
        <v>296241</v>
      </c>
      <c r="J10" s="18">
        <f t="shared" si="0"/>
        <v>167288</v>
      </c>
      <c r="K10" s="18">
        <f t="shared" si="0"/>
        <v>969</v>
      </c>
      <c r="L10" s="190"/>
      <c r="M10" s="190"/>
      <c r="N10" s="190"/>
      <c r="O10" s="190"/>
      <c r="P10" s="190"/>
      <c r="Q10" s="190"/>
      <c r="R10" s="190"/>
      <c r="S10" s="190"/>
      <c r="T10" s="190"/>
    </row>
    <row r="11" spans="1:20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56408</v>
      </c>
      <c r="F11" s="22">
        <v>5937</v>
      </c>
      <c r="G11" s="22">
        <v>129140</v>
      </c>
      <c r="H11" s="22">
        <v>79127</v>
      </c>
      <c r="I11" s="22">
        <v>0</v>
      </c>
      <c r="J11" s="22">
        <v>0</v>
      </c>
      <c r="K11" s="22">
        <v>771</v>
      </c>
      <c r="L11" s="190"/>
      <c r="M11" s="190"/>
      <c r="N11" s="190"/>
      <c r="O11" s="190"/>
      <c r="P11" s="190"/>
      <c r="Q11" s="190"/>
      <c r="R11" s="190"/>
      <c r="S11" s="190"/>
      <c r="T11" s="190"/>
    </row>
    <row r="12" spans="1:20" ht="14.2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102278</v>
      </c>
      <c r="F12" s="22">
        <v>81486</v>
      </c>
      <c r="G12" s="22">
        <v>354860</v>
      </c>
      <c r="H12" s="22">
        <v>207423</v>
      </c>
      <c r="I12" s="22">
        <v>296241</v>
      </c>
      <c r="J12" s="22">
        <v>167288</v>
      </c>
      <c r="K12" s="22">
        <v>198</v>
      </c>
      <c r="L12" s="190"/>
      <c r="M12" s="190"/>
      <c r="N12" s="190"/>
      <c r="O12" s="190"/>
      <c r="P12" s="190"/>
      <c r="Q12" s="190"/>
      <c r="R12" s="190"/>
      <c r="S12" s="190"/>
      <c r="T12" s="190"/>
    </row>
    <row r="13" spans="1:20" ht="14.25" customHeight="1">
      <c r="A13" s="23" t="s">
        <v>175</v>
      </c>
      <c r="B13" s="16"/>
      <c r="C13" s="16"/>
      <c r="D13" s="17"/>
      <c r="E13" s="24">
        <f t="shared" ref="E13:K13" si="1">E14+E15</f>
        <v>5393603</v>
      </c>
      <c r="F13" s="24">
        <f t="shared" si="1"/>
        <v>3246276</v>
      </c>
      <c r="G13" s="24">
        <f t="shared" si="1"/>
        <v>7666329</v>
      </c>
      <c r="H13" s="24">
        <f t="shared" si="1"/>
        <v>5840462</v>
      </c>
      <c r="I13" s="24">
        <f t="shared" si="1"/>
        <v>4405002</v>
      </c>
      <c r="J13" s="24">
        <f t="shared" si="1"/>
        <v>3627567</v>
      </c>
      <c r="K13" s="24">
        <f t="shared" si="1"/>
        <v>38800</v>
      </c>
      <c r="L13" s="190"/>
      <c r="M13" s="190"/>
      <c r="N13" s="190"/>
      <c r="O13" s="190"/>
      <c r="P13" s="190"/>
      <c r="Q13" s="190"/>
      <c r="R13" s="190"/>
      <c r="S13" s="190"/>
      <c r="T13" s="190"/>
    </row>
    <row r="14" spans="1:20" ht="14.2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2254824</v>
      </c>
      <c r="F14" s="26">
        <v>1180331</v>
      </c>
      <c r="G14" s="26">
        <v>3472075</v>
      </c>
      <c r="H14" s="26">
        <v>2472872</v>
      </c>
      <c r="I14" s="26">
        <v>1718392</v>
      </c>
      <c r="J14" s="26">
        <v>1334739</v>
      </c>
      <c r="K14" s="207">
        <v>17094</v>
      </c>
      <c r="L14" s="104"/>
      <c r="M14" s="104"/>
      <c r="N14" s="104"/>
      <c r="O14" s="104"/>
      <c r="P14" s="104"/>
      <c r="Q14" s="104"/>
      <c r="R14" s="104"/>
      <c r="S14" s="190"/>
      <c r="T14" s="190"/>
    </row>
    <row r="15" spans="1:20" ht="14.2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3138779</v>
      </c>
      <c r="F15" s="29">
        <v>2065945</v>
      </c>
      <c r="G15" s="29">
        <v>4194254</v>
      </c>
      <c r="H15" s="29">
        <v>3367590</v>
      </c>
      <c r="I15" s="29">
        <v>2686610</v>
      </c>
      <c r="J15" s="29">
        <v>2292828</v>
      </c>
      <c r="K15" s="208">
        <v>21706</v>
      </c>
      <c r="L15" s="209"/>
      <c r="M15" s="209"/>
      <c r="N15" s="209"/>
      <c r="O15" s="209"/>
      <c r="P15" s="209"/>
      <c r="Q15" s="209"/>
      <c r="R15" s="209"/>
      <c r="S15" s="190"/>
      <c r="T15" s="190"/>
    </row>
    <row r="16" spans="1:20" ht="14.25" customHeight="1">
      <c r="A16" s="23" t="s">
        <v>32</v>
      </c>
      <c r="B16" s="16"/>
      <c r="C16" s="16"/>
      <c r="D16" s="30"/>
      <c r="E16" s="24">
        <f t="shared" ref="E16:K16" si="2">E17+E18+E21+E22</f>
        <v>4878342</v>
      </c>
      <c r="F16" s="24">
        <f t="shared" si="2"/>
        <v>3255455</v>
      </c>
      <c r="G16" s="24">
        <f t="shared" si="2"/>
        <v>8271776</v>
      </c>
      <c r="H16" s="24">
        <f t="shared" si="2"/>
        <v>6453000</v>
      </c>
      <c r="I16" s="24">
        <f t="shared" si="2"/>
        <v>5467110</v>
      </c>
      <c r="J16" s="24">
        <f t="shared" si="2"/>
        <v>4280748</v>
      </c>
      <c r="K16" s="24">
        <f t="shared" si="2"/>
        <v>24928</v>
      </c>
      <c r="L16" s="104"/>
      <c r="M16" s="104"/>
      <c r="N16" s="104"/>
      <c r="O16" s="104"/>
      <c r="P16" s="104"/>
      <c r="Q16" s="104"/>
      <c r="R16" s="104"/>
      <c r="S16" s="190"/>
      <c r="T16" s="190"/>
    </row>
    <row r="17" spans="1:20" ht="14.2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210">
        <v>458002</v>
      </c>
      <c r="F17" s="211">
        <v>1100</v>
      </c>
      <c r="G17" s="108">
        <v>911733</v>
      </c>
      <c r="H17" s="108">
        <v>696108</v>
      </c>
      <c r="I17" s="28">
        <v>3852</v>
      </c>
      <c r="J17" s="28">
        <v>2168</v>
      </c>
      <c r="K17" s="108">
        <v>18459</v>
      </c>
      <c r="L17" s="190"/>
      <c r="M17" s="190"/>
      <c r="N17" s="190"/>
      <c r="O17" s="190"/>
      <c r="P17" s="190"/>
      <c r="Q17" s="190"/>
      <c r="R17" s="190"/>
      <c r="S17" s="190"/>
      <c r="T17" s="190"/>
    </row>
    <row r="18" spans="1:20" ht="27.7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K18" si="3">E19+E20+E33+E39+E45+E48</f>
        <v>533792</v>
      </c>
      <c r="F18" s="47">
        <f t="shared" si="3"/>
        <v>32830</v>
      </c>
      <c r="G18" s="47">
        <f t="shared" si="3"/>
        <v>950463</v>
      </c>
      <c r="H18" s="47">
        <f t="shared" si="3"/>
        <v>813281</v>
      </c>
      <c r="I18" s="47">
        <f t="shared" si="3"/>
        <v>112348</v>
      </c>
      <c r="J18" s="47">
        <f t="shared" si="3"/>
        <v>121625</v>
      </c>
      <c r="K18" s="47">
        <f t="shared" si="3"/>
        <v>2879</v>
      </c>
      <c r="L18" s="190"/>
      <c r="M18" s="190"/>
      <c r="N18" s="190"/>
      <c r="O18" s="190"/>
      <c r="P18" s="190"/>
      <c r="Q18" s="190"/>
      <c r="R18" s="190"/>
      <c r="S18" s="190"/>
      <c r="T18" s="190"/>
    </row>
    <row r="19" spans="1:20" ht="14.25" customHeight="1">
      <c r="A19" s="42" t="s">
        <v>39</v>
      </c>
      <c r="B19" s="43"/>
      <c r="C19" s="43"/>
      <c r="D19" s="44"/>
      <c r="E19" s="28">
        <v>42598</v>
      </c>
      <c r="F19" s="28">
        <v>5210</v>
      </c>
      <c r="G19" s="28">
        <v>146133</v>
      </c>
      <c r="H19" s="28">
        <v>130478</v>
      </c>
      <c r="I19" s="28">
        <v>11730</v>
      </c>
      <c r="J19" s="28">
        <v>10490</v>
      </c>
      <c r="K19" s="28">
        <v>0</v>
      </c>
      <c r="L19" s="190"/>
      <c r="M19" s="190"/>
      <c r="N19" s="190"/>
      <c r="O19" s="190"/>
      <c r="P19" s="190"/>
      <c r="Q19" s="190"/>
      <c r="R19" s="190"/>
      <c r="S19" s="190"/>
      <c r="T19" s="190"/>
    </row>
    <row r="20" spans="1:20" ht="14.25" customHeight="1">
      <c r="A20" s="42" t="s">
        <v>40</v>
      </c>
      <c r="B20" s="43"/>
      <c r="C20" s="43"/>
      <c r="D20" s="44"/>
      <c r="E20" s="45">
        <v>5607</v>
      </c>
      <c r="F20" s="45">
        <v>427</v>
      </c>
      <c r="G20" s="45">
        <v>10459</v>
      </c>
      <c r="H20" s="45">
        <v>9959</v>
      </c>
      <c r="I20" s="45">
        <v>1202</v>
      </c>
      <c r="J20" s="45">
        <v>1202</v>
      </c>
      <c r="K20" s="45">
        <v>0</v>
      </c>
      <c r="L20" s="190"/>
      <c r="M20" s="190"/>
      <c r="N20" s="190"/>
      <c r="O20" s="190"/>
      <c r="P20" s="190"/>
      <c r="Q20" s="190"/>
      <c r="R20" s="190"/>
      <c r="S20" s="190"/>
      <c r="T20" s="190"/>
    </row>
    <row r="21" spans="1:20" ht="12.7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K21" si="4">E40</f>
        <v>85016</v>
      </c>
      <c r="F21" s="47">
        <f t="shared" si="4"/>
        <v>5326</v>
      </c>
      <c r="G21" s="47">
        <f t="shared" si="4"/>
        <v>100339</v>
      </c>
      <c r="H21" s="47">
        <f t="shared" si="4"/>
        <v>91999</v>
      </c>
      <c r="I21" s="47">
        <f t="shared" si="4"/>
        <v>9928</v>
      </c>
      <c r="J21" s="47">
        <f t="shared" si="4"/>
        <v>8143</v>
      </c>
      <c r="K21" s="47">
        <f t="shared" si="4"/>
        <v>76</v>
      </c>
      <c r="L21" s="190"/>
      <c r="M21" s="190"/>
      <c r="N21" s="190"/>
      <c r="O21" s="190"/>
      <c r="P21" s="190"/>
      <c r="Q21" s="190"/>
      <c r="R21" s="190"/>
      <c r="S21" s="190"/>
      <c r="T21" s="190"/>
    </row>
    <row r="22" spans="1:20" ht="14.2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K22" si="5">E23+E24</f>
        <v>3801532</v>
      </c>
      <c r="F22" s="47">
        <f t="shared" si="5"/>
        <v>3216199</v>
      </c>
      <c r="G22" s="47">
        <f t="shared" si="5"/>
        <v>6309241</v>
      </c>
      <c r="H22" s="47">
        <f t="shared" si="5"/>
        <v>4851612</v>
      </c>
      <c r="I22" s="47">
        <f t="shared" si="5"/>
        <v>5340982</v>
      </c>
      <c r="J22" s="47">
        <f t="shared" si="5"/>
        <v>4148812</v>
      </c>
      <c r="K22" s="47">
        <f t="shared" si="5"/>
        <v>3514</v>
      </c>
      <c r="L22" s="190"/>
      <c r="M22" s="190"/>
      <c r="N22" s="190"/>
      <c r="O22" s="190"/>
      <c r="P22" s="190"/>
      <c r="Q22" s="190"/>
      <c r="R22" s="190"/>
      <c r="S22" s="190"/>
      <c r="T22" s="190"/>
    </row>
    <row r="23" spans="1:20" ht="14.25" customHeight="1">
      <c r="A23" s="20" t="s">
        <v>47</v>
      </c>
      <c r="B23" s="2"/>
      <c r="C23" s="2"/>
      <c r="D23" s="49"/>
      <c r="E23" s="28">
        <v>2579558</v>
      </c>
      <c r="F23" s="28">
        <v>2166406</v>
      </c>
      <c r="G23" s="28">
        <v>4155554</v>
      </c>
      <c r="H23" s="28">
        <v>3108848</v>
      </c>
      <c r="I23" s="28">
        <v>3494649</v>
      </c>
      <c r="J23" s="28">
        <v>2637297</v>
      </c>
      <c r="K23" s="28">
        <v>2934</v>
      </c>
      <c r="L23" s="190"/>
      <c r="M23" s="190"/>
      <c r="N23" s="190"/>
      <c r="O23" s="190"/>
      <c r="P23" s="190"/>
      <c r="Q23" s="190"/>
      <c r="R23" s="190"/>
      <c r="S23" s="190"/>
      <c r="T23" s="190"/>
    </row>
    <row r="24" spans="1:20" ht="14.25" customHeight="1">
      <c r="A24" s="20" t="s">
        <v>48</v>
      </c>
      <c r="B24" s="2"/>
      <c r="C24" s="2"/>
      <c r="D24" s="49"/>
      <c r="E24" s="26">
        <v>1221974</v>
      </c>
      <c r="F24" s="26">
        <v>1049793</v>
      </c>
      <c r="G24" s="26">
        <v>2153687</v>
      </c>
      <c r="H24" s="26">
        <v>1742764</v>
      </c>
      <c r="I24" s="26">
        <v>1846333</v>
      </c>
      <c r="J24" s="26">
        <v>1511515</v>
      </c>
      <c r="K24" s="26">
        <v>580</v>
      </c>
    </row>
    <row r="25" spans="1:20" ht="12.75" customHeight="1">
      <c r="A25" s="23" t="s">
        <v>132</v>
      </c>
      <c r="B25" s="16"/>
      <c r="C25" s="16"/>
      <c r="D25" s="51"/>
      <c r="E25" s="24">
        <f t="shared" ref="E25:K25" si="6">SUM(E26,E27,E30,E31 +E37)</f>
        <v>20498</v>
      </c>
      <c r="F25" s="24">
        <f t="shared" si="6"/>
        <v>385</v>
      </c>
      <c r="G25" s="24">
        <f t="shared" si="6"/>
        <v>436376</v>
      </c>
      <c r="H25" s="24">
        <f t="shared" si="6"/>
        <v>46860</v>
      </c>
      <c r="I25" s="24">
        <f t="shared" si="6"/>
        <v>2782</v>
      </c>
      <c r="J25" s="24">
        <f t="shared" si="6"/>
        <v>883</v>
      </c>
      <c r="K25" s="24">
        <f t="shared" si="6"/>
        <v>275</v>
      </c>
    </row>
    <row r="26" spans="1:20" ht="12.75" customHeight="1">
      <c r="A26" s="52" t="s">
        <v>119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4326</v>
      </c>
      <c r="F26" s="28">
        <v>0</v>
      </c>
      <c r="G26" s="28">
        <v>16579</v>
      </c>
      <c r="H26" s="28">
        <v>8888</v>
      </c>
      <c r="I26" s="28">
        <v>0</v>
      </c>
      <c r="J26" s="28">
        <v>0</v>
      </c>
      <c r="K26" s="28">
        <v>5</v>
      </c>
    </row>
    <row r="27" spans="1:20" ht="12.75" customHeight="1">
      <c r="A27" s="53" t="s">
        <v>53</v>
      </c>
      <c r="B27" s="54"/>
      <c r="C27" s="54"/>
      <c r="D27" s="55"/>
      <c r="E27" s="56">
        <f t="shared" ref="E27:K27" si="7">SUM(E28,E29)</f>
        <v>11447</v>
      </c>
      <c r="F27" s="56">
        <f t="shared" si="7"/>
        <v>337</v>
      </c>
      <c r="G27" s="56">
        <f t="shared" si="7"/>
        <v>406960</v>
      </c>
      <c r="H27" s="56">
        <f t="shared" si="7"/>
        <v>32391</v>
      </c>
      <c r="I27" s="56">
        <f t="shared" si="7"/>
        <v>2469</v>
      </c>
      <c r="J27" s="56">
        <f t="shared" si="7"/>
        <v>578</v>
      </c>
      <c r="K27" s="56">
        <f t="shared" si="7"/>
        <v>256</v>
      </c>
    </row>
    <row r="28" spans="1:20" ht="19.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4800</v>
      </c>
      <c r="F28" s="28">
        <v>106</v>
      </c>
      <c r="G28" s="28">
        <v>383772</v>
      </c>
      <c r="H28" s="28">
        <v>30637</v>
      </c>
      <c r="I28" s="28">
        <v>0</v>
      </c>
      <c r="J28" s="28">
        <v>0</v>
      </c>
      <c r="K28" s="28">
        <v>256</v>
      </c>
    </row>
    <row r="29" spans="1:20" ht="18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6647</v>
      </c>
      <c r="F29" s="28">
        <v>231</v>
      </c>
      <c r="G29" s="28">
        <v>23188</v>
      </c>
      <c r="H29" s="28">
        <v>1754</v>
      </c>
      <c r="I29" s="28">
        <v>2469</v>
      </c>
      <c r="J29" s="28">
        <v>578</v>
      </c>
      <c r="K29" s="28">
        <v>0</v>
      </c>
    </row>
    <row r="30" spans="1:20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2310</v>
      </c>
      <c r="F30" s="28">
        <v>0</v>
      </c>
      <c r="G30" s="28">
        <v>8149</v>
      </c>
      <c r="H30" s="28">
        <v>2049</v>
      </c>
      <c r="I30" s="28">
        <v>0</v>
      </c>
      <c r="J30" s="28">
        <v>0</v>
      </c>
      <c r="K30" s="28">
        <v>0</v>
      </c>
    </row>
    <row r="31" spans="1:20" ht="12.75" customHeight="1">
      <c r="A31" s="53" t="s">
        <v>63</v>
      </c>
      <c r="B31" s="54"/>
      <c r="C31" s="54"/>
      <c r="D31" s="62"/>
      <c r="E31" s="56">
        <f t="shared" ref="E31:K31" si="8">E34</f>
        <v>1930</v>
      </c>
      <c r="F31" s="56">
        <f t="shared" si="8"/>
        <v>48</v>
      </c>
      <c r="G31" s="56">
        <f t="shared" si="8"/>
        <v>3521</v>
      </c>
      <c r="H31" s="56">
        <f t="shared" si="8"/>
        <v>2694</v>
      </c>
      <c r="I31" s="56">
        <f t="shared" si="8"/>
        <v>313</v>
      </c>
      <c r="J31" s="56">
        <f t="shared" si="8"/>
        <v>305</v>
      </c>
      <c r="K31" s="56">
        <f t="shared" si="8"/>
        <v>14</v>
      </c>
    </row>
    <row r="32" spans="1:20" ht="25.5" customHeight="1">
      <c r="A32" s="119" t="s">
        <v>148</v>
      </c>
      <c r="B32" s="2" t="s">
        <v>65</v>
      </c>
      <c r="C32" s="2" t="e">
        <f>VLOOKUP(B35,[1]serial!$C$1:$D$37,2,FALSE)</f>
        <v>#N/A</v>
      </c>
      <c r="D32" s="3" t="s">
        <v>66</v>
      </c>
      <c r="E32" s="212">
        <v>113422</v>
      </c>
      <c r="F32" s="213">
        <v>0</v>
      </c>
      <c r="G32" s="213">
        <v>198691</v>
      </c>
      <c r="H32" s="213">
        <v>150196</v>
      </c>
      <c r="I32" s="213">
        <v>0</v>
      </c>
      <c r="J32" s="213">
        <v>0</v>
      </c>
      <c r="K32" s="213">
        <v>888</v>
      </c>
    </row>
    <row r="33" spans="1:11" ht="29.2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132915</v>
      </c>
      <c r="F33" s="114">
        <v>1340</v>
      </c>
      <c r="G33" s="114">
        <v>209264</v>
      </c>
      <c r="H33" s="114">
        <v>179353</v>
      </c>
      <c r="I33" s="114">
        <v>10945</v>
      </c>
      <c r="J33" s="114">
        <v>10945</v>
      </c>
      <c r="K33" s="114">
        <v>1903</v>
      </c>
    </row>
    <row r="34" spans="1:11" ht="14.2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164">
        <v>1930</v>
      </c>
      <c r="F34" s="164">
        <v>48</v>
      </c>
      <c r="G34" s="164">
        <v>3521</v>
      </c>
      <c r="H34" s="164">
        <v>2694</v>
      </c>
      <c r="I34" s="164">
        <v>313</v>
      </c>
      <c r="J34" s="164">
        <v>305</v>
      </c>
      <c r="K34" s="164">
        <v>14</v>
      </c>
    </row>
    <row r="35" spans="1:11" ht="12.75" customHeight="1">
      <c r="A35" s="116" t="s">
        <v>73</v>
      </c>
      <c r="B35" s="2"/>
      <c r="C35" s="2"/>
      <c r="D35" s="3"/>
      <c r="E35" s="76">
        <f t="shared" ref="E35:K35" si="9">SUM(E32:E34)</f>
        <v>248267</v>
      </c>
      <c r="F35" s="76">
        <f t="shared" si="9"/>
        <v>1388</v>
      </c>
      <c r="G35" s="76">
        <f t="shared" si="9"/>
        <v>411476</v>
      </c>
      <c r="H35" s="76">
        <f t="shared" si="9"/>
        <v>332243</v>
      </c>
      <c r="I35" s="76">
        <f t="shared" si="9"/>
        <v>11258</v>
      </c>
      <c r="J35" s="76">
        <f t="shared" si="9"/>
        <v>11250</v>
      </c>
      <c r="K35" s="76">
        <f t="shared" si="9"/>
        <v>2805</v>
      </c>
    </row>
    <row r="36" spans="1:11" ht="12.75" customHeight="1">
      <c r="A36" s="117" t="s">
        <v>74</v>
      </c>
      <c r="B36" s="54"/>
      <c r="C36" s="54"/>
      <c r="D36" s="62"/>
      <c r="E36" s="78">
        <f t="shared" ref="E36:K36" si="10">E38+E39+E40</f>
        <v>358920</v>
      </c>
      <c r="F36" s="78">
        <f t="shared" si="10"/>
        <v>16555</v>
      </c>
      <c r="G36" s="78">
        <f t="shared" si="10"/>
        <v>652271</v>
      </c>
      <c r="H36" s="78">
        <f t="shared" si="10"/>
        <v>563002</v>
      </c>
      <c r="I36" s="78">
        <f t="shared" si="10"/>
        <v>82466</v>
      </c>
      <c r="J36" s="78">
        <f t="shared" si="10"/>
        <v>74793</v>
      </c>
      <c r="K36" s="78">
        <f t="shared" si="10"/>
        <v>355</v>
      </c>
    </row>
    <row r="37" spans="1:11" ht="23.25" customHeight="1">
      <c r="A37" s="118" t="s">
        <v>75</v>
      </c>
      <c r="B37" s="54"/>
      <c r="C37" s="54"/>
      <c r="D37" s="62"/>
      <c r="E37" s="80">
        <f t="shared" ref="E37:K37" si="11">E41</f>
        <v>485</v>
      </c>
      <c r="F37" s="80">
        <f t="shared" si="11"/>
        <v>0</v>
      </c>
      <c r="G37" s="80">
        <f t="shared" si="11"/>
        <v>1167</v>
      </c>
      <c r="H37" s="80">
        <f t="shared" si="11"/>
        <v>838</v>
      </c>
      <c r="I37" s="80">
        <f t="shared" si="11"/>
        <v>0</v>
      </c>
      <c r="J37" s="80">
        <f t="shared" si="11"/>
        <v>0</v>
      </c>
      <c r="K37" s="80">
        <f t="shared" si="11"/>
        <v>0</v>
      </c>
    </row>
    <row r="38" spans="1:11" ht="16.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63468</v>
      </c>
      <c r="F38" s="28">
        <v>0</v>
      </c>
      <c r="G38" s="28">
        <v>102585</v>
      </c>
      <c r="H38" s="28">
        <v>76276</v>
      </c>
      <c r="I38" s="28">
        <v>0</v>
      </c>
      <c r="J38" s="28">
        <v>0</v>
      </c>
      <c r="K38" s="28">
        <v>121</v>
      </c>
    </row>
    <row r="39" spans="1:11" ht="26.25" customHeight="1">
      <c r="A39" s="119" t="s">
        <v>121</v>
      </c>
      <c r="B39" s="2"/>
      <c r="C39" s="2"/>
      <c r="D39" s="3"/>
      <c r="E39" s="28">
        <v>210436</v>
      </c>
      <c r="F39" s="28">
        <v>11229</v>
      </c>
      <c r="G39" s="28">
        <v>449347</v>
      </c>
      <c r="H39" s="28">
        <v>394727</v>
      </c>
      <c r="I39" s="28">
        <v>72538</v>
      </c>
      <c r="J39" s="28">
        <v>66650</v>
      </c>
      <c r="K39" s="28">
        <v>158</v>
      </c>
    </row>
    <row r="40" spans="1:11" ht="26.25" customHeight="1">
      <c r="A40" s="119" t="s">
        <v>122</v>
      </c>
      <c r="B40" s="2"/>
      <c r="C40" s="2"/>
      <c r="D40" s="3"/>
      <c r="E40" s="28">
        <v>85016</v>
      </c>
      <c r="F40" s="28">
        <v>5326</v>
      </c>
      <c r="G40" s="28">
        <v>100339</v>
      </c>
      <c r="H40" s="28">
        <v>91999</v>
      </c>
      <c r="I40" s="28">
        <v>9928</v>
      </c>
      <c r="J40" s="28">
        <v>8143</v>
      </c>
      <c r="K40" s="28">
        <v>76</v>
      </c>
    </row>
    <row r="41" spans="1:11" ht="15.75" customHeight="1">
      <c r="A41" s="120" t="s">
        <v>81</v>
      </c>
      <c r="B41" s="2"/>
      <c r="C41" s="2"/>
      <c r="D41" s="3"/>
      <c r="E41" s="28">
        <v>485</v>
      </c>
      <c r="F41" s="28">
        <v>0</v>
      </c>
      <c r="G41" s="28">
        <v>1167</v>
      </c>
      <c r="H41" s="28">
        <v>838</v>
      </c>
      <c r="I41" s="28">
        <v>0</v>
      </c>
      <c r="J41" s="28">
        <v>0</v>
      </c>
      <c r="K41" s="28">
        <v>0</v>
      </c>
    </row>
    <row r="42" spans="1:11" ht="29.25" customHeight="1">
      <c r="A42" s="82" t="s">
        <v>82</v>
      </c>
      <c r="B42" s="83"/>
      <c r="C42" s="83"/>
      <c r="D42" s="84"/>
      <c r="E42" s="85">
        <f t="shared" ref="E42:K42" si="12">E36+E37</f>
        <v>359405</v>
      </c>
      <c r="F42" s="85">
        <f t="shared" si="12"/>
        <v>16555</v>
      </c>
      <c r="G42" s="85">
        <f t="shared" si="12"/>
        <v>653438</v>
      </c>
      <c r="H42" s="85">
        <f t="shared" si="12"/>
        <v>563840</v>
      </c>
      <c r="I42" s="85">
        <f t="shared" si="12"/>
        <v>82466</v>
      </c>
      <c r="J42" s="85">
        <f t="shared" si="12"/>
        <v>74793</v>
      </c>
      <c r="K42" s="85">
        <f t="shared" si="12"/>
        <v>355</v>
      </c>
    </row>
    <row r="43" spans="1:11" ht="28.5" customHeight="1">
      <c r="A43" s="61" t="s">
        <v>83</v>
      </c>
      <c r="B43" s="54"/>
      <c r="C43" s="54"/>
      <c r="D43" s="62"/>
      <c r="E43" s="86">
        <f t="shared" ref="E43:K43" si="13">E44+E45</f>
        <v>146808</v>
      </c>
      <c r="F43" s="86">
        <f t="shared" si="13"/>
        <v>12435</v>
      </c>
      <c r="G43" s="86">
        <f t="shared" si="13"/>
        <v>132603</v>
      </c>
      <c r="H43" s="86">
        <f t="shared" si="13"/>
        <v>114071</v>
      </c>
      <c r="I43" s="86">
        <f t="shared" si="13"/>
        <v>9674</v>
      </c>
      <c r="J43" s="86">
        <f t="shared" si="13"/>
        <v>8730</v>
      </c>
      <c r="K43" s="86">
        <f t="shared" si="13"/>
        <v>1714</v>
      </c>
    </row>
    <row r="44" spans="1:11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21830</v>
      </c>
      <c r="F44" s="28">
        <v>0</v>
      </c>
      <c r="G44" s="214">
        <v>29891</v>
      </c>
      <c r="H44" s="28">
        <v>21526</v>
      </c>
      <c r="I44" s="28">
        <v>0</v>
      </c>
      <c r="J44" s="28">
        <v>0</v>
      </c>
      <c r="K44" s="28">
        <v>896</v>
      </c>
    </row>
    <row r="45" spans="1:11" ht="28.5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124978</v>
      </c>
      <c r="F45" s="28">
        <v>12435</v>
      </c>
      <c r="G45" s="28">
        <v>102712</v>
      </c>
      <c r="H45" s="28">
        <v>92545</v>
      </c>
      <c r="I45" s="28">
        <v>9674</v>
      </c>
      <c r="J45" s="28">
        <v>8730</v>
      </c>
      <c r="K45" s="28">
        <v>818</v>
      </c>
    </row>
    <row r="46" spans="1:11" ht="17.25" customHeight="1">
      <c r="A46" s="61" t="s">
        <v>90</v>
      </c>
      <c r="B46" s="54"/>
      <c r="C46" s="54"/>
      <c r="D46" s="62"/>
      <c r="E46" s="56">
        <f t="shared" ref="E46:K46" si="14">E47+E48</f>
        <v>39687</v>
      </c>
      <c r="F46" s="56">
        <f t="shared" si="14"/>
        <v>2189</v>
      </c>
      <c r="G46" s="56">
        <f t="shared" si="14"/>
        <v>72505</v>
      </c>
      <c r="H46" s="56">
        <f t="shared" si="14"/>
        <v>45170</v>
      </c>
      <c r="I46" s="56">
        <f t="shared" si="14"/>
        <v>6259</v>
      </c>
      <c r="J46" s="56">
        <f t="shared" si="14"/>
        <v>23608</v>
      </c>
      <c r="K46" s="56">
        <f t="shared" si="14"/>
        <v>54</v>
      </c>
    </row>
    <row r="47" spans="1:11" ht="1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22429</v>
      </c>
      <c r="F47" s="28">
        <v>0</v>
      </c>
      <c r="G47" s="28">
        <v>39957</v>
      </c>
      <c r="H47" s="28">
        <v>38951</v>
      </c>
      <c r="I47" s="28">
        <v>0</v>
      </c>
      <c r="J47" s="28">
        <v>0</v>
      </c>
      <c r="K47" s="28">
        <v>54</v>
      </c>
    </row>
    <row r="48" spans="1:11" ht="26.2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17258</v>
      </c>
      <c r="F48" s="28">
        <v>2189</v>
      </c>
      <c r="G48" s="28">
        <v>32548</v>
      </c>
      <c r="H48" s="28">
        <v>6219</v>
      </c>
      <c r="I48" s="28">
        <v>6259</v>
      </c>
      <c r="J48" s="28">
        <v>23608</v>
      </c>
      <c r="K48" s="28">
        <v>0</v>
      </c>
    </row>
    <row r="49" spans="1:11" ht="27" customHeight="1">
      <c r="A49" s="121" t="s">
        <v>125</v>
      </c>
      <c r="B49" s="89"/>
      <c r="C49" s="89"/>
      <c r="D49" s="89"/>
      <c r="E49" s="24">
        <f t="shared" ref="E49:K49" si="15">E25+E16+E13+E10</f>
        <v>10451129</v>
      </c>
      <c r="F49" s="24">
        <f t="shared" si="15"/>
        <v>6589539</v>
      </c>
      <c r="G49" s="24">
        <f t="shared" si="15"/>
        <v>16858481</v>
      </c>
      <c r="H49" s="24">
        <f t="shared" si="15"/>
        <v>12626872</v>
      </c>
      <c r="I49" s="24">
        <f t="shared" si="15"/>
        <v>10171135</v>
      </c>
      <c r="J49" s="24">
        <f t="shared" si="15"/>
        <v>8076486</v>
      </c>
      <c r="K49" s="24">
        <f t="shared" si="15"/>
        <v>64972</v>
      </c>
    </row>
    <row r="50" spans="1:11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</sheetData>
  <mergeCells count="11">
    <mergeCell ref="F4:F5"/>
    <mergeCell ref="G4:G5"/>
    <mergeCell ref="H4:H5"/>
    <mergeCell ref="I4:J4"/>
    <mergeCell ref="A1:K1"/>
    <mergeCell ref="A2:K2"/>
    <mergeCell ref="A3:A5"/>
    <mergeCell ref="E3:F3"/>
    <mergeCell ref="G3:J3"/>
    <mergeCell ref="K3:K4"/>
    <mergeCell ref="E4:E5"/>
  </mergeCells>
  <dataValidations count="2">
    <dataValidation type="list" allowBlank="1" sqref="A1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topLeftCell="A47" workbookViewId="0">
      <selection sqref="A1:O1"/>
    </sheetView>
  </sheetViews>
  <sheetFormatPr defaultColWidth="12.5703125" defaultRowHeight="15" customHeight="1"/>
  <cols>
    <col min="1" max="1" width="66.140625" customWidth="1"/>
    <col min="2" max="2" width="22.85546875" hidden="1" customWidth="1"/>
    <col min="3" max="3" width="14.7109375" hidden="1" customWidth="1"/>
    <col min="4" max="4" width="20" hidden="1" customWidth="1"/>
    <col min="5" max="5" width="8.28515625" customWidth="1"/>
    <col min="6" max="6" width="7" customWidth="1"/>
    <col min="7" max="7" width="5.85546875" customWidth="1"/>
    <col min="8" max="8" width="8.5703125" customWidth="1"/>
    <col min="9" max="9" width="6.28515625" customWidth="1"/>
    <col min="10" max="10" width="7.7109375" customWidth="1"/>
    <col min="11" max="11" width="7.42578125" customWidth="1"/>
    <col min="12" max="12" width="7.7109375" customWidth="1"/>
    <col min="13" max="13" width="7.28515625" customWidth="1"/>
    <col min="14" max="14" width="8.140625" customWidth="1"/>
    <col min="15" max="15" width="10.85546875" customWidth="1"/>
    <col min="16" max="24" width="8.7109375" customWidth="1"/>
  </cols>
  <sheetData>
    <row r="1" spans="1:28" ht="18" customHeight="1">
      <c r="A1" s="429" t="s">
        <v>176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28" ht="15.75" customHeight="1">
      <c r="A2" s="430" t="s">
        <v>177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8"/>
    </row>
    <row r="3" spans="1:28" ht="40.5" customHeight="1">
      <c r="A3" s="391" t="s">
        <v>2</v>
      </c>
      <c r="B3" s="95"/>
      <c r="C3" s="95"/>
      <c r="D3" s="95"/>
      <c r="E3" s="395" t="s">
        <v>178</v>
      </c>
      <c r="F3" s="395" t="s">
        <v>179</v>
      </c>
      <c r="G3" s="396" t="s">
        <v>180</v>
      </c>
      <c r="H3" s="398"/>
      <c r="I3" s="395" t="s">
        <v>181</v>
      </c>
      <c r="J3" s="395" t="s">
        <v>182</v>
      </c>
      <c r="K3" s="395" t="s">
        <v>183</v>
      </c>
      <c r="L3" s="395" t="s">
        <v>184</v>
      </c>
      <c r="M3" s="395" t="s">
        <v>185</v>
      </c>
      <c r="N3" s="395" t="s">
        <v>186</v>
      </c>
      <c r="O3" s="428" t="s">
        <v>187</v>
      </c>
    </row>
    <row r="4" spans="1:28" ht="12.75" customHeight="1">
      <c r="A4" s="392"/>
      <c r="B4" s="95"/>
      <c r="C4" s="95"/>
      <c r="D4" s="95"/>
      <c r="E4" s="392"/>
      <c r="F4" s="392"/>
      <c r="G4" s="395" t="s">
        <v>109</v>
      </c>
      <c r="H4" s="395" t="s">
        <v>188</v>
      </c>
      <c r="I4" s="392"/>
      <c r="J4" s="392"/>
      <c r="K4" s="392"/>
      <c r="L4" s="392"/>
      <c r="M4" s="392"/>
      <c r="N4" s="392"/>
      <c r="O4" s="392"/>
    </row>
    <row r="5" spans="1:28" ht="65.25" customHeight="1">
      <c r="A5" s="392"/>
      <c r="B5" s="95"/>
      <c r="C5" s="95"/>
      <c r="D5" s="95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28" ht="60.75" customHeight="1">
      <c r="A6" s="393"/>
      <c r="B6" s="95"/>
      <c r="C6" s="95"/>
      <c r="D6" s="95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28" ht="12.75" customHeight="1">
      <c r="A7" s="215" t="s">
        <v>189</v>
      </c>
      <c r="B7" s="216" t="s">
        <v>15</v>
      </c>
      <c r="C7" s="217" t="s">
        <v>16</v>
      </c>
      <c r="D7" s="216" t="s">
        <v>17</v>
      </c>
      <c r="E7" s="218">
        <v>68</v>
      </c>
      <c r="F7" s="218">
        <v>69</v>
      </c>
      <c r="G7" s="218">
        <v>70</v>
      </c>
      <c r="H7" s="218">
        <v>71</v>
      </c>
      <c r="I7" s="218">
        <v>72</v>
      </c>
      <c r="J7" s="218">
        <v>73</v>
      </c>
      <c r="K7" s="218">
        <v>74</v>
      </c>
      <c r="L7" s="218">
        <v>75</v>
      </c>
      <c r="M7" s="218">
        <v>76</v>
      </c>
      <c r="N7" s="218">
        <v>77</v>
      </c>
      <c r="O7" s="218">
        <v>78</v>
      </c>
      <c r="P7" s="219"/>
      <c r="Q7" s="219"/>
      <c r="R7" s="219"/>
      <c r="S7" s="219"/>
      <c r="T7" s="219"/>
      <c r="U7" s="219"/>
      <c r="V7" s="219"/>
      <c r="W7" s="219"/>
      <c r="X7" s="219"/>
    </row>
    <row r="8" spans="1:28" ht="12.75" hidden="1" customHeight="1">
      <c r="A8" s="95" t="s">
        <v>115</v>
      </c>
      <c r="B8" s="194"/>
      <c r="C8" s="194"/>
      <c r="D8" s="194"/>
      <c r="E8" s="102"/>
      <c r="F8" s="102"/>
      <c r="G8" s="102"/>
      <c r="H8" s="102"/>
      <c r="I8" s="102"/>
      <c r="J8" s="102"/>
      <c r="K8" s="102"/>
      <c r="L8" s="102"/>
      <c r="M8" s="220"/>
      <c r="N8" s="221"/>
      <c r="O8" s="192"/>
    </row>
    <row r="9" spans="1:28" ht="12.75" hidden="1" customHeight="1">
      <c r="A9" s="95" t="s">
        <v>116</v>
      </c>
      <c r="B9" s="194"/>
      <c r="C9" s="194"/>
      <c r="D9" s="194"/>
      <c r="E9" s="194">
        <v>1</v>
      </c>
      <c r="F9" s="194">
        <v>1</v>
      </c>
      <c r="G9" s="194"/>
      <c r="H9" s="222"/>
      <c r="I9" s="194"/>
      <c r="J9" s="194"/>
      <c r="K9" s="194"/>
      <c r="L9" s="194"/>
      <c r="M9" s="178"/>
      <c r="N9" s="223"/>
      <c r="O9" s="178"/>
    </row>
    <row r="10" spans="1:28" ht="12.75" hidden="1" customHeight="1">
      <c r="A10" s="95" t="s">
        <v>117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224"/>
      <c r="N10" s="223"/>
      <c r="O10" s="224"/>
    </row>
    <row r="11" spans="1:28" ht="15.75" customHeight="1">
      <c r="A11" s="15" t="s">
        <v>18</v>
      </c>
      <c r="B11" s="16"/>
      <c r="C11" s="16"/>
      <c r="D11" s="17"/>
      <c r="E11" s="18">
        <f t="shared" ref="E11:O11" si="0">E12+E13</f>
        <v>2</v>
      </c>
      <c r="F11" s="18">
        <f t="shared" si="0"/>
        <v>2</v>
      </c>
      <c r="G11" s="18">
        <f t="shared" si="0"/>
        <v>319</v>
      </c>
      <c r="H11" s="18">
        <f t="shared" si="0"/>
        <v>310</v>
      </c>
      <c r="I11" s="18">
        <f t="shared" si="0"/>
        <v>28</v>
      </c>
      <c r="J11" s="18">
        <f t="shared" si="0"/>
        <v>7</v>
      </c>
      <c r="K11" s="18">
        <f t="shared" si="0"/>
        <v>9</v>
      </c>
      <c r="L11" s="18">
        <f t="shared" si="0"/>
        <v>2</v>
      </c>
      <c r="M11" s="18">
        <f t="shared" si="0"/>
        <v>12</v>
      </c>
      <c r="N11" s="18">
        <f t="shared" si="0"/>
        <v>6</v>
      </c>
      <c r="O11" s="18">
        <f t="shared" si="0"/>
        <v>29</v>
      </c>
    </row>
    <row r="12" spans="1:28" ht="12.75" customHeight="1">
      <c r="A12" s="20" t="s">
        <v>19</v>
      </c>
      <c r="B12" s="2" t="s">
        <v>20</v>
      </c>
      <c r="C12" s="2" t="e">
        <f>VLOOKUP(B15,[1]serial!$C$1:$D$37,2,FALSE)</f>
        <v>#N/A</v>
      </c>
      <c r="D12" s="3" t="s">
        <v>21</v>
      </c>
      <c r="E12" s="21">
        <v>1</v>
      </c>
      <c r="F12" s="22">
        <v>1</v>
      </c>
      <c r="G12" s="22">
        <v>239</v>
      </c>
      <c r="H12" s="22">
        <v>239</v>
      </c>
      <c r="I12" s="22">
        <v>12</v>
      </c>
      <c r="J12" s="22">
        <v>6</v>
      </c>
      <c r="K12" s="22">
        <v>9</v>
      </c>
      <c r="L12" s="22">
        <v>2</v>
      </c>
      <c r="M12" s="22">
        <v>6</v>
      </c>
      <c r="N12" s="22">
        <v>4</v>
      </c>
      <c r="O12" s="22">
        <v>13</v>
      </c>
    </row>
    <row r="13" spans="1:28" ht="13.5" customHeight="1">
      <c r="A13" s="20" t="s">
        <v>22</v>
      </c>
      <c r="B13" s="2" t="s">
        <v>23</v>
      </c>
      <c r="C13" s="2" t="e">
        <f>VLOOKUP(B16,[1]serial!$C$1:$D$37,2,FALSE)</f>
        <v>#N/A</v>
      </c>
      <c r="D13" s="3" t="s">
        <v>24</v>
      </c>
      <c r="E13" s="21">
        <v>1</v>
      </c>
      <c r="F13" s="22">
        <v>1</v>
      </c>
      <c r="G13" s="22">
        <v>80</v>
      </c>
      <c r="H13" s="22">
        <v>71</v>
      </c>
      <c r="I13" s="22">
        <v>16</v>
      </c>
      <c r="J13" s="22">
        <v>1</v>
      </c>
      <c r="K13" s="22">
        <v>0</v>
      </c>
      <c r="L13" s="22">
        <v>0</v>
      </c>
      <c r="M13" s="22">
        <v>6</v>
      </c>
      <c r="N13" s="22">
        <v>2</v>
      </c>
      <c r="O13" s="22">
        <v>16</v>
      </c>
    </row>
    <row r="14" spans="1:28" ht="15" customHeight="1">
      <c r="A14" s="23" t="s">
        <v>25</v>
      </c>
      <c r="B14" s="16"/>
      <c r="C14" s="16"/>
      <c r="D14" s="17"/>
      <c r="E14" s="24">
        <f t="shared" ref="E14:O14" si="1">E15+E16</f>
        <v>1120</v>
      </c>
      <c r="F14" s="24">
        <f t="shared" si="1"/>
        <v>1084</v>
      </c>
      <c r="G14" s="24">
        <f t="shared" si="1"/>
        <v>5011</v>
      </c>
      <c r="H14" s="24">
        <f t="shared" si="1"/>
        <v>4764</v>
      </c>
      <c r="I14" s="24">
        <f t="shared" si="1"/>
        <v>741</v>
      </c>
      <c r="J14" s="24">
        <f t="shared" si="1"/>
        <v>383</v>
      </c>
      <c r="K14" s="24">
        <f t="shared" si="1"/>
        <v>39</v>
      </c>
      <c r="L14" s="24">
        <f t="shared" si="1"/>
        <v>41</v>
      </c>
      <c r="M14" s="24">
        <f t="shared" si="1"/>
        <v>1284</v>
      </c>
      <c r="N14" s="24">
        <f t="shared" si="1"/>
        <v>27</v>
      </c>
      <c r="O14" s="24">
        <f t="shared" si="1"/>
        <v>961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8" ht="13.5" customHeight="1">
      <c r="A15" s="20" t="s">
        <v>26</v>
      </c>
      <c r="B15" s="2" t="s">
        <v>27</v>
      </c>
      <c r="C15" s="2" t="e">
        <f>VLOOKUP(B18,[1]serial!$C$1:$D$37,2,FALSE)</f>
        <v>#N/A</v>
      </c>
      <c r="D15" s="25" t="s">
        <v>28</v>
      </c>
      <c r="E15" s="26">
        <v>128</v>
      </c>
      <c r="F15" s="26">
        <v>125</v>
      </c>
      <c r="G15" s="26">
        <v>1378</v>
      </c>
      <c r="H15" s="26">
        <v>1306</v>
      </c>
      <c r="I15" s="26">
        <v>373</v>
      </c>
      <c r="J15" s="26">
        <v>121</v>
      </c>
      <c r="K15" s="26">
        <v>20</v>
      </c>
      <c r="L15" s="26">
        <v>11</v>
      </c>
      <c r="M15" s="26">
        <v>227</v>
      </c>
      <c r="N15" s="26">
        <v>19</v>
      </c>
      <c r="O15" s="26">
        <v>460</v>
      </c>
      <c r="P15" s="209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104"/>
      <c r="AB15" s="104"/>
    </row>
    <row r="16" spans="1:28" ht="12.75" customHeight="1">
      <c r="A16" s="20" t="s">
        <v>29</v>
      </c>
      <c r="B16" s="2" t="s">
        <v>30</v>
      </c>
      <c r="C16" s="2" t="e">
        <f>VLOOKUP(B19,[1]serial!$C$1:$D$37,2,FALSE)</f>
        <v>#N/A</v>
      </c>
      <c r="D16" s="27" t="s">
        <v>31</v>
      </c>
      <c r="E16" s="126">
        <v>992</v>
      </c>
      <c r="F16" s="125">
        <v>959</v>
      </c>
      <c r="G16" s="125">
        <v>3633</v>
      </c>
      <c r="H16" s="125">
        <v>3458</v>
      </c>
      <c r="I16" s="125">
        <v>368</v>
      </c>
      <c r="J16" s="125">
        <v>262</v>
      </c>
      <c r="K16" s="125">
        <v>19</v>
      </c>
      <c r="L16" s="125">
        <v>30</v>
      </c>
      <c r="M16" s="125">
        <v>1057</v>
      </c>
      <c r="N16" s="226">
        <v>8</v>
      </c>
      <c r="O16" s="125">
        <v>501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15" ht="13.5" customHeight="1">
      <c r="A17" s="23" t="s">
        <v>32</v>
      </c>
      <c r="B17" s="16"/>
      <c r="C17" s="16"/>
      <c r="D17" s="30"/>
      <c r="E17" s="24">
        <f t="shared" ref="E17:O17" si="2">E18+E19+E22+E23</f>
        <v>988</v>
      </c>
      <c r="F17" s="24">
        <f t="shared" si="2"/>
        <v>924</v>
      </c>
      <c r="G17" s="24">
        <f t="shared" si="2"/>
        <v>2898</v>
      </c>
      <c r="H17" s="24">
        <f t="shared" si="2"/>
        <v>2671</v>
      </c>
      <c r="I17" s="24">
        <f t="shared" si="2"/>
        <v>98</v>
      </c>
      <c r="J17" s="24">
        <f t="shared" si="2"/>
        <v>430</v>
      </c>
      <c r="K17" s="24">
        <f t="shared" si="2"/>
        <v>99</v>
      </c>
      <c r="L17" s="24">
        <f t="shared" si="2"/>
        <v>91</v>
      </c>
      <c r="M17" s="24">
        <f t="shared" si="2"/>
        <v>364</v>
      </c>
      <c r="N17" s="24">
        <f t="shared" si="2"/>
        <v>15</v>
      </c>
      <c r="O17" s="24">
        <f t="shared" si="2"/>
        <v>419</v>
      </c>
    </row>
    <row r="18" spans="1:15" ht="12.75" customHeight="1">
      <c r="A18" s="105" t="s">
        <v>33</v>
      </c>
      <c r="B18" s="43" t="s">
        <v>34</v>
      </c>
      <c r="C18" s="43" t="e">
        <f>VLOOKUP(B21,[1]serial!$C$1:$D$37,2,FALSE)</f>
        <v>#N/A</v>
      </c>
      <c r="D18" s="106" t="s">
        <v>35</v>
      </c>
      <c r="E18" s="28">
        <v>17</v>
      </c>
      <c r="F18" s="28">
        <v>17</v>
      </c>
      <c r="G18" s="130">
        <v>671</v>
      </c>
      <c r="H18" s="131">
        <v>662</v>
      </c>
      <c r="I18" s="130">
        <v>11</v>
      </c>
      <c r="J18" s="131">
        <v>68</v>
      </c>
      <c r="K18" s="131">
        <v>24</v>
      </c>
      <c r="L18" s="131">
        <v>9</v>
      </c>
      <c r="M18" s="130">
        <v>46</v>
      </c>
      <c r="N18" s="131">
        <v>0</v>
      </c>
      <c r="O18" s="227">
        <v>211</v>
      </c>
    </row>
    <row r="19" spans="1:15" ht="27" customHeight="1">
      <c r="A19" s="38" t="s">
        <v>36</v>
      </c>
      <c r="B19" s="39" t="s">
        <v>37</v>
      </c>
      <c r="C19" s="39" t="e">
        <f>VLOOKUP(B22,[1]serial!$C$1:$D$37,2,FALSE)</f>
        <v>#N/A</v>
      </c>
      <c r="D19" s="40" t="s">
        <v>38</v>
      </c>
      <c r="E19" s="47">
        <f t="shared" ref="E19:O19" si="3">E20+E21+E34+E40+E46+E49</f>
        <v>37</v>
      </c>
      <c r="F19" s="47">
        <f t="shared" si="3"/>
        <v>36</v>
      </c>
      <c r="G19" s="47">
        <f t="shared" si="3"/>
        <v>262</v>
      </c>
      <c r="H19" s="47">
        <f t="shared" si="3"/>
        <v>257</v>
      </c>
      <c r="I19" s="47">
        <f t="shared" si="3"/>
        <v>0</v>
      </c>
      <c r="J19" s="47">
        <f t="shared" si="3"/>
        <v>30</v>
      </c>
      <c r="K19" s="47">
        <f t="shared" si="3"/>
        <v>7</v>
      </c>
      <c r="L19" s="47">
        <f t="shared" si="3"/>
        <v>11</v>
      </c>
      <c r="M19" s="47">
        <f t="shared" si="3"/>
        <v>18</v>
      </c>
      <c r="N19" s="47">
        <f t="shared" si="3"/>
        <v>0</v>
      </c>
      <c r="O19" s="47">
        <f t="shared" si="3"/>
        <v>27</v>
      </c>
    </row>
    <row r="20" spans="1:15" ht="12" customHeight="1">
      <c r="A20" s="42" t="s">
        <v>39</v>
      </c>
      <c r="B20" s="43"/>
      <c r="C20" s="43"/>
      <c r="D20" s="44"/>
      <c r="E20" s="28">
        <v>4</v>
      </c>
      <c r="F20" s="28">
        <v>4</v>
      </c>
      <c r="G20" s="28">
        <v>19</v>
      </c>
      <c r="H20" s="28">
        <v>19</v>
      </c>
      <c r="I20" s="28">
        <v>0</v>
      </c>
      <c r="J20" s="28">
        <v>3</v>
      </c>
      <c r="K20" s="28">
        <v>1</v>
      </c>
      <c r="L20" s="28">
        <v>0</v>
      </c>
      <c r="M20" s="28">
        <v>2</v>
      </c>
      <c r="N20" s="28">
        <v>0</v>
      </c>
      <c r="O20" s="28">
        <v>2</v>
      </c>
    </row>
    <row r="21" spans="1:15" ht="13.5" customHeight="1">
      <c r="A21" s="42" t="s">
        <v>40</v>
      </c>
      <c r="B21" s="43"/>
      <c r="C21" s="43"/>
      <c r="D21" s="44"/>
      <c r="E21" s="45">
        <v>2</v>
      </c>
      <c r="F21" s="45">
        <v>2</v>
      </c>
      <c r="G21" s="45">
        <v>7</v>
      </c>
      <c r="H21" s="45">
        <v>7</v>
      </c>
      <c r="I21" s="45">
        <v>0</v>
      </c>
      <c r="J21" s="45">
        <v>3</v>
      </c>
      <c r="K21" s="45">
        <v>0</v>
      </c>
      <c r="L21" s="45">
        <v>2</v>
      </c>
      <c r="M21" s="45">
        <v>1</v>
      </c>
      <c r="N21" s="45">
        <v>0</v>
      </c>
      <c r="O21" s="45">
        <v>0</v>
      </c>
    </row>
    <row r="22" spans="1:15" ht="16.5" customHeight="1">
      <c r="A22" s="46" t="s">
        <v>41</v>
      </c>
      <c r="B22" s="39" t="s">
        <v>42</v>
      </c>
      <c r="C22" s="39" t="e">
        <f>VLOOKUP(B25,[1]serial!$C$1:$D$37,2,FALSE)</f>
        <v>#N/A</v>
      </c>
      <c r="D22" s="40" t="s">
        <v>43</v>
      </c>
      <c r="E22" s="47">
        <f t="shared" ref="E22:O22" si="4">E41</f>
        <v>31</v>
      </c>
      <c r="F22" s="47">
        <f t="shared" si="4"/>
        <v>31</v>
      </c>
      <c r="G22" s="47">
        <f t="shared" si="4"/>
        <v>164</v>
      </c>
      <c r="H22" s="47">
        <f t="shared" si="4"/>
        <v>161</v>
      </c>
      <c r="I22" s="47">
        <f t="shared" si="4"/>
        <v>1</v>
      </c>
      <c r="J22" s="47">
        <f t="shared" si="4"/>
        <v>12</v>
      </c>
      <c r="K22" s="47">
        <f t="shared" si="4"/>
        <v>1</v>
      </c>
      <c r="L22" s="47">
        <f t="shared" si="4"/>
        <v>3</v>
      </c>
      <c r="M22" s="47">
        <f t="shared" si="4"/>
        <v>18</v>
      </c>
      <c r="N22" s="47">
        <f t="shared" si="4"/>
        <v>1</v>
      </c>
      <c r="O22" s="47">
        <f t="shared" si="4"/>
        <v>12</v>
      </c>
    </row>
    <row r="23" spans="1:15" ht="15" customHeight="1">
      <c r="A23" s="38" t="s">
        <v>190</v>
      </c>
      <c r="B23" s="39" t="s">
        <v>45</v>
      </c>
      <c r="C23" s="39" t="e">
        <f>VLOOKUP(B26,[1]serial!$C$1:$D$37,2,FALSE)</f>
        <v>#N/A</v>
      </c>
      <c r="D23" s="48" t="s">
        <v>46</v>
      </c>
      <c r="E23" s="47">
        <f t="shared" ref="E23:O23" si="5">E24+E25</f>
        <v>903</v>
      </c>
      <c r="F23" s="47">
        <f t="shared" si="5"/>
        <v>840</v>
      </c>
      <c r="G23" s="47">
        <f t="shared" si="5"/>
        <v>1801</v>
      </c>
      <c r="H23" s="47">
        <f t="shared" si="5"/>
        <v>1591</v>
      </c>
      <c r="I23" s="47">
        <f t="shared" si="5"/>
        <v>86</v>
      </c>
      <c r="J23" s="47">
        <f t="shared" si="5"/>
        <v>320</v>
      </c>
      <c r="K23" s="47">
        <f t="shared" si="5"/>
        <v>67</v>
      </c>
      <c r="L23" s="47">
        <f t="shared" si="5"/>
        <v>68</v>
      </c>
      <c r="M23" s="47">
        <f t="shared" si="5"/>
        <v>282</v>
      </c>
      <c r="N23" s="47">
        <f t="shared" si="5"/>
        <v>14</v>
      </c>
      <c r="O23" s="47">
        <f t="shared" si="5"/>
        <v>169</v>
      </c>
    </row>
    <row r="24" spans="1:15" ht="14.25" customHeight="1">
      <c r="A24" s="20" t="s">
        <v>47</v>
      </c>
      <c r="B24" s="2"/>
      <c r="C24" s="2"/>
      <c r="D24" s="49"/>
      <c r="E24" s="28">
        <v>570</v>
      </c>
      <c r="F24" s="28">
        <v>539</v>
      </c>
      <c r="G24" s="28">
        <v>1184</v>
      </c>
      <c r="H24" s="28">
        <v>1041</v>
      </c>
      <c r="I24" s="28">
        <v>57</v>
      </c>
      <c r="J24" s="28">
        <v>226</v>
      </c>
      <c r="K24" s="28">
        <v>54</v>
      </c>
      <c r="L24" s="28">
        <v>59</v>
      </c>
      <c r="M24" s="28">
        <v>175</v>
      </c>
      <c r="N24" s="28">
        <v>7</v>
      </c>
      <c r="O24" s="28">
        <v>102</v>
      </c>
    </row>
    <row r="25" spans="1:15" ht="12.75" customHeight="1">
      <c r="A25" s="20" t="s">
        <v>48</v>
      </c>
      <c r="B25" s="2"/>
      <c r="C25" s="2"/>
      <c r="D25" s="49"/>
      <c r="E25" s="26">
        <v>333</v>
      </c>
      <c r="F25" s="26">
        <v>301</v>
      </c>
      <c r="G25" s="26">
        <v>617</v>
      </c>
      <c r="H25" s="26">
        <v>550</v>
      </c>
      <c r="I25" s="26">
        <v>29</v>
      </c>
      <c r="J25" s="26">
        <v>94</v>
      </c>
      <c r="K25" s="26">
        <v>13</v>
      </c>
      <c r="L25" s="26">
        <v>9</v>
      </c>
      <c r="M25" s="26">
        <v>107</v>
      </c>
      <c r="N25" s="26">
        <v>7</v>
      </c>
      <c r="O25" s="26">
        <v>67</v>
      </c>
    </row>
    <row r="26" spans="1:15" ht="12.75" customHeight="1">
      <c r="A26" s="23" t="s">
        <v>49</v>
      </c>
      <c r="B26" s="16"/>
      <c r="C26" s="16"/>
      <c r="D26" s="51"/>
      <c r="E26" s="24">
        <f t="shared" ref="E26:O26" si="6">SUM(E27,E28,E31,E32 +E38)</f>
        <v>14</v>
      </c>
      <c r="F26" s="24">
        <f t="shared" si="6"/>
        <v>13</v>
      </c>
      <c r="G26" s="24">
        <f t="shared" si="6"/>
        <v>130</v>
      </c>
      <c r="H26" s="24">
        <f t="shared" si="6"/>
        <v>128</v>
      </c>
      <c r="I26" s="24">
        <f t="shared" si="6"/>
        <v>0</v>
      </c>
      <c r="J26" s="24">
        <f t="shared" si="6"/>
        <v>11</v>
      </c>
      <c r="K26" s="24">
        <f t="shared" si="6"/>
        <v>3</v>
      </c>
      <c r="L26" s="24">
        <f t="shared" si="6"/>
        <v>4</v>
      </c>
      <c r="M26" s="24">
        <f t="shared" si="6"/>
        <v>1</v>
      </c>
      <c r="N26" s="24">
        <f t="shared" si="6"/>
        <v>0</v>
      </c>
      <c r="O26" s="24">
        <f t="shared" si="6"/>
        <v>15</v>
      </c>
    </row>
    <row r="27" spans="1:15" ht="18" customHeight="1">
      <c r="A27" s="110" t="s">
        <v>147</v>
      </c>
      <c r="B27" s="2" t="s">
        <v>51</v>
      </c>
      <c r="C27" s="2" t="e">
        <f>VLOOKUP(B30,[1]serial!$C$1:$D$37,2,FALSE)</f>
        <v>#N/A</v>
      </c>
      <c r="D27" s="25" t="s">
        <v>52</v>
      </c>
      <c r="E27" s="28">
        <v>1</v>
      </c>
      <c r="F27" s="28">
        <v>1</v>
      </c>
      <c r="G27" s="28">
        <v>84</v>
      </c>
      <c r="H27" s="28">
        <v>84</v>
      </c>
      <c r="I27" s="28">
        <v>0</v>
      </c>
      <c r="J27" s="28">
        <v>2</v>
      </c>
      <c r="K27" s="28">
        <v>2</v>
      </c>
      <c r="L27" s="28">
        <v>1</v>
      </c>
      <c r="M27" s="28">
        <v>0</v>
      </c>
      <c r="N27" s="28">
        <v>0</v>
      </c>
      <c r="O27" s="28">
        <v>11</v>
      </c>
    </row>
    <row r="28" spans="1:15" ht="12.75" customHeight="1">
      <c r="A28" s="53" t="s">
        <v>53</v>
      </c>
      <c r="B28" s="54"/>
      <c r="C28" s="54"/>
      <c r="D28" s="55"/>
      <c r="E28" s="56">
        <f t="shared" ref="E28:O28" si="7">SUM(E29,E30)</f>
        <v>8</v>
      </c>
      <c r="F28" s="56">
        <f t="shared" si="7"/>
        <v>7</v>
      </c>
      <c r="G28" s="56">
        <f t="shared" si="7"/>
        <v>34</v>
      </c>
      <c r="H28" s="56">
        <f t="shared" si="7"/>
        <v>32</v>
      </c>
      <c r="I28" s="56">
        <f t="shared" si="7"/>
        <v>0</v>
      </c>
      <c r="J28" s="56">
        <f t="shared" si="7"/>
        <v>7</v>
      </c>
      <c r="K28" s="56">
        <f t="shared" si="7"/>
        <v>1</v>
      </c>
      <c r="L28" s="56">
        <f t="shared" si="7"/>
        <v>3</v>
      </c>
      <c r="M28" s="56">
        <f t="shared" si="7"/>
        <v>1</v>
      </c>
      <c r="N28" s="56">
        <f t="shared" si="7"/>
        <v>0</v>
      </c>
      <c r="O28" s="56">
        <f t="shared" si="7"/>
        <v>3</v>
      </c>
    </row>
    <row r="29" spans="1:15" ht="19.5" customHeight="1">
      <c r="A29" s="20" t="s">
        <v>54</v>
      </c>
      <c r="B29" s="2" t="s">
        <v>55</v>
      </c>
      <c r="C29" s="2" t="e">
        <f>VLOOKUP(B32,[1]serial!$C$1:$D$37,2,FALSE)</f>
        <v>#N/A</v>
      </c>
      <c r="D29" s="3" t="s">
        <v>56</v>
      </c>
      <c r="E29" s="28">
        <v>1</v>
      </c>
      <c r="F29" s="28">
        <v>1</v>
      </c>
      <c r="G29" s="28">
        <v>27</v>
      </c>
      <c r="H29" s="28">
        <v>26</v>
      </c>
      <c r="I29" s="28">
        <v>0</v>
      </c>
      <c r="J29" s="28">
        <v>4</v>
      </c>
      <c r="K29" s="28">
        <v>1</v>
      </c>
      <c r="L29" s="109">
        <v>1</v>
      </c>
      <c r="M29" s="28">
        <v>0</v>
      </c>
      <c r="N29" s="28">
        <v>0</v>
      </c>
      <c r="O29" s="109">
        <v>3</v>
      </c>
    </row>
    <row r="30" spans="1:15" ht="15.75" customHeight="1">
      <c r="A30" s="20" t="s">
        <v>57</v>
      </c>
      <c r="B30" s="2" t="s">
        <v>58</v>
      </c>
      <c r="C30" s="2" t="e">
        <f>VLOOKUP(B33,[1]serial!$C$1:$D$37,2,FALSE)</f>
        <v>#N/A</v>
      </c>
      <c r="D30" s="3" t="s">
        <v>59</v>
      </c>
      <c r="E30" s="28">
        <v>7</v>
      </c>
      <c r="F30" s="28">
        <v>6</v>
      </c>
      <c r="G30" s="28">
        <v>7</v>
      </c>
      <c r="H30" s="28">
        <v>6</v>
      </c>
      <c r="I30" s="28">
        <v>0</v>
      </c>
      <c r="J30" s="28">
        <v>3</v>
      </c>
      <c r="K30" s="28">
        <v>0</v>
      </c>
      <c r="L30" s="59">
        <v>2</v>
      </c>
      <c r="M30" s="28">
        <v>1</v>
      </c>
      <c r="N30" s="28">
        <v>0</v>
      </c>
      <c r="O30" s="59">
        <v>0</v>
      </c>
    </row>
    <row r="31" spans="1:15" ht="15.75" customHeight="1">
      <c r="A31" s="110" t="s">
        <v>60</v>
      </c>
      <c r="B31" s="2" t="s">
        <v>61</v>
      </c>
      <c r="C31" s="2" t="e">
        <f>VLOOKUP(B34,[1]serial!$C$1:$D$37,2,FALSE)</f>
        <v>#N/A</v>
      </c>
      <c r="D31" s="3" t="s">
        <v>62</v>
      </c>
      <c r="E31" s="28">
        <v>1</v>
      </c>
      <c r="F31" s="28">
        <v>1</v>
      </c>
      <c r="G31" s="228">
        <v>6</v>
      </c>
      <c r="H31" s="28">
        <v>6</v>
      </c>
      <c r="I31" s="228">
        <v>0</v>
      </c>
      <c r="J31" s="28">
        <v>0</v>
      </c>
      <c r="K31" s="28">
        <v>0</v>
      </c>
      <c r="L31" s="60">
        <v>0</v>
      </c>
      <c r="M31" s="28">
        <v>0</v>
      </c>
      <c r="N31" s="28">
        <v>0</v>
      </c>
      <c r="O31" s="60">
        <v>1</v>
      </c>
    </row>
    <row r="32" spans="1:15" ht="13.5" customHeight="1">
      <c r="A32" s="53" t="s">
        <v>63</v>
      </c>
      <c r="B32" s="54"/>
      <c r="C32" s="54"/>
      <c r="D32" s="62"/>
      <c r="E32" s="56">
        <f t="shared" ref="E32:O32" si="8">E35</f>
        <v>3</v>
      </c>
      <c r="F32" s="56">
        <f t="shared" si="8"/>
        <v>3</v>
      </c>
      <c r="G32" s="56">
        <f t="shared" si="8"/>
        <v>5</v>
      </c>
      <c r="H32" s="56">
        <f t="shared" si="8"/>
        <v>5</v>
      </c>
      <c r="I32" s="56">
        <f t="shared" si="8"/>
        <v>0</v>
      </c>
      <c r="J32" s="56">
        <f t="shared" si="8"/>
        <v>2</v>
      </c>
      <c r="K32" s="56">
        <f t="shared" si="8"/>
        <v>0</v>
      </c>
      <c r="L32" s="56">
        <f t="shared" si="8"/>
        <v>0</v>
      </c>
      <c r="M32" s="56">
        <f t="shared" si="8"/>
        <v>0</v>
      </c>
      <c r="N32" s="56">
        <f t="shared" si="8"/>
        <v>0</v>
      </c>
      <c r="O32" s="56">
        <f t="shared" si="8"/>
        <v>0</v>
      </c>
    </row>
    <row r="33" spans="1:17" ht="27" customHeight="1">
      <c r="A33" s="119" t="s">
        <v>148</v>
      </c>
      <c r="B33" s="2" t="s">
        <v>65</v>
      </c>
      <c r="C33" s="2" t="e">
        <f>VLOOKUP(B36,[1]serial!$C$1:$D$37,2,FALSE)</f>
        <v>#N/A</v>
      </c>
      <c r="D33" s="3" t="s">
        <v>66</v>
      </c>
      <c r="E33" s="130">
        <v>1</v>
      </c>
      <c r="F33" s="131">
        <v>1</v>
      </c>
      <c r="G33" s="131">
        <v>75</v>
      </c>
      <c r="H33" s="131">
        <v>75</v>
      </c>
      <c r="I33" s="131">
        <v>0</v>
      </c>
      <c r="J33" s="131">
        <v>17</v>
      </c>
      <c r="K33" s="131">
        <v>5</v>
      </c>
      <c r="L33" s="132">
        <v>2</v>
      </c>
      <c r="M33" s="131">
        <v>5</v>
      </c>
      <c r="N33" s="131">
        <v>0</v>
      </c>
      <c r="O33" s="132">
        <v>20</v>
      </c>
    </row>
    <row r="34" spans="1:17" ht="36" customHeight="1">
      <c r="A34" s="112" t="s">
        <v>67</v>
      </c>
      <c r="B34" s="2" t="s">
        <v>68</v>
      </c>
      <c r="C34" s="2" t="e">
        <f>VLOOKUP(B38,[1]serial!$C$1:$D$37,2,FALSE)</f>
        <v>#N/A</v>
      </c>
      <c r="D34" s="3" t="s">
        <v>69</v>
      </c>
      <c r="E34" s="28">
        <v>5</v>
      </c>
      <c r="F34" s="114">
        <v>5</v>
      </c>
      <c r="G34" s="114">
        <v>26</v>
      </c>
      <c r="H34" s="114">
        <v>22</v>
      </c>
      <c r="I34" s="114">
        <v>0</v>
      </c>
      <c r="J34" s="114">
        <v>3</v>
      </c>
      <c r="K34" s="114">
        <v>1</v>
      </c>
      <c r="L34" s="115">
        <v>1</v>
      </c>
      <c r="M34" s="114">
        <v>2</v>
      </c>
      <c r="N34" s="114">
        <v>0</v>
      </c>
      <c r="O34" s="115">
        <v>1</v>
      </c>
    </row>
    <row r="35" spans="1:17" ht="16.5" customHeight="1">
      <c r="A35" s="112" t="s">
        <v>70</v>
      </c>
      <c r="B35" s="2" t="s">
        <v>71</v>
      </c>
      <c r="C35" s="2" t="e">
        <f>VLOOKUP(B39,[1]serial!$C$1:$D$37,2,FALSE)</f>
        <v>#N/A</v>
      </c>
      <c r="D35" s="3" t="s">
        <v>72</v>
      </c>
      <c r="E35" s="229">
        <v>3</v>
      </c>
      <c r="F35" s="230">
        <v>3</v>
      </c>
      <c r="G35" s="230">
        <v>5</v>
      </c>
      <c r="H35" s="230">
        <v>5</v>
      </c>
      <c r="I35" s="230">
        <v>0</v>
      </c>
      <c r="J35" s="230">
        <v>2</v>
      </c>
      <c r="K35" s="230">
        <v>0</v>
      </c>
      <c r="L35" s="231">
        <v>0</v>
      </c>
      <c r="M35" s="230">
        <v>0</v>
      </c>
      <c r="N35" s="230">
        <v>0</v>
      </c>
      <c r="O35" s="231">
        <v>0</v>
      </c>
      <c r="Q35" s="232" t="s">
        <v>118</v>
      </c>
    </row>
    <row r="36" spans="1:17" ht="12.75" customHeight="1">
      <c r="A36" s="116" t="s">
        <v>73</v>
      </c>
      <c r="B36" s="2"/>
      <c r="C36" s="2"/>
      <c r="D36" s="3"/>
      <c r="E36" s="76">
        <f t="shared" ref="E36:O36" si="9">SUM(E33:E35)</f>
        <v>9</v>
      </c>
      <c r="F36" s="76">
        <f t="shared" si="9"/>
        <v>9</v>
      </c>
      <c r="G36" s="76">
        <f t="shared" si="9"/>
        <v>106</v>
      </c>
      <c r="H36" s="76">
        <f t="shared" si="9"/>
        <v>102</v>
      </c>
      <c r="I36" s="76">
        <f t="shared" si="9"/>
        <v>0</v>
      </c>
      <c r="J36" s="76">
        <f t="shared" si="9"/>
        <v>22</v>
      </c>
      <c r="K36" s="76">
        <f t="shared" si="9"/>
        <v>6</v>
      </c>
      <c r="L36" s="76">
        <f t="shared" si="9"/>
        <v>3</v>
      </c>
      <c r="M36" s="76">
        <f t="shared" si="9"/>
        <v>7</v>
      </c>
      <c r="N36" s="76">
        <f t="shared" si="9"/>
        <v>0</v>
      </c>
      <c r="O36" s="76">
        <f t="shared" si="9"/>
        <v>21</v>
      </c>
    </row>
    <row r="37" spans="1:17" ht="16.5" customHeight="1">
      <c r="A37" s="117" t="s">
        <v>74</v>
      </c>
      <c r="B37" s="54"/>
      <c r="C37" s="54"/>
      <c r="D37" s="62"/>
      <c r="E37" s="78">
        <f t="shared" ref="E37:O37" si="10">E39+E40+E41</f>
        <v>51</v>
      </c>
      <c r="F37" s="78">
        <f t="shared" si="10"/>
        <v>51</v>
      </c>
      <c r="G37" s="78">
        <f t="shared" si="10"/>
        <v>359</v>
      </c>
      <c r="H37" s="78">
        <f t="shared" si="10"/>
        <v>356</v>
      </c>
      <c r="I37" s="78">
        <f t="shared" si="10"/>
        <v>1</v>
      </c>
      <c r="J37" s="78">
        <f t="shared" si="10"/>
        <v>33</v>
      </c>
      <c r="K37" s="78">
        <f t="shared" si="10"/>
        <v>5</v>
      </c>
      <c r="L37" s="78">
        <f t="shared" si="10"/>
        <v>8</v>
      </c>
      <c r="M37" s="78">
        <f t="shared" si="10"/>
        <v>37</v>
      </c>
      <c r="N37" s="78">
        <f t="shared" si="10"/>
        <v>1</v>
      </c>
      <c r="O37" s="78">
        <f t="shared" si="10"/>
        <v>42</v>
      </c>
    </row>
    <row r="38" spans="1:17" ht="12.75" customHeight="1">
      <c r="A38" s="118" t="s">
        <v>75</v>
      </c>
      <c r="B38" s="54"/>
      <c r="C38" s="54"/>
      <c r="D38" s="62"/>
      <c r="E38" s="80">
        <f t="shared" ref="E38:O38" si="11">E42</f>
        <v>1</v>
      </c>
      <c r="F38" s="80">
        <f t="shared" si="11"/>
        <v>1</v>
      </c>
      <c r="G38" s="80">
        <f t="shared" si="11"/>
        <v>1</v>
      </c>
      <c r="H38" s="80">
        <f t="shared" si="11"/>
        <v>1</v>
      </c>
      <c r="I38" s="80">
        <f t="shared" si="11"/>
        <v>0</v>
      </c>
      <c r="J38" s="80">
        <f t="shared" si="11"/>
        <v>0</v>
      </c>
      <c r="K38" s="80">
        <f t="shared" si="11"/>
        <v>0</v>
      </c>
      <c r="L38" s="80">
        <f t="shared" si="11"/>
        <v>0</v>
      </c>
      <c r="M38" s="80">
        <f t="shared" si="11"/>
        <v>0</v>
      </c>
      <c r="N38" s="80">
        <f t="shared" si="11"/>
        <v>0</v>
      </c>
      <c r="O38" s="80">
        <f t="shared" si="11"/>
        <v>0</v>
      </c>
    </row>
    <row r="39" spans="1:17" ht="27.75" customHeight="1">
      <c r="A39" s="119" t="s">
        <v>120</v>
      </c>
      <c r="B39" s="2" t="s">
        <v>77</v>
      </c>
      <c r="C39" s="2" t="e">
        <f>VLOOKUP(B45,[1]serial!$C$1:$D$37,2,FALSE)</f>
        <v>#N/A</v>
      </c>
      <c r="D39" s="3" t="s">
        <v>78</v>
      </c>
      <c r="E39" s="28">
        <v>1</v>
      </c>
      <c r="F39" s="28">
        <v>1</v>
      </c>
      <c r="G39" s="28">
        <v>70</v>
      </c>
      <c r="H39" s="28">
        <v>70</v>
      </c>
      <c r="I39" s="28">
        <v>0</v>
      </c>
      <c r="J39" s="28">
        <v>7</v>
      </c>
      <c r="K39" s="28">
        <v>1</v>
      </c>
      <c r="L39" s="59">
        <v>1</v>
      </c>
      <c r="M39" s="28">
        <v>9</v>
      </c>
      <c r="N39" s="28">
        <v>0</v>
      </c>
      <c r="O39" s="59">
        <v>17</v>
      </c>
    </row>
    <row r="40" spans="1:17" ht="27.75" customHeight="1">
      <c r="A40" s="119" t="s">
        <v>121</v>
      </c>
      <c r="B40" s="2"/>
      <c r="C40" s="2"/>
      <c r="D40" s="3"/>
      <c r="E40" s="28">
        <v>19</v>
      </c>
      <c r="F40" s="28">
        <v>19</v>
      </c>
      <c r="G40" s="28">
        <v>125</v>
      </c>
      <c r="H40" s="28">
        <v>125</v>
      </c>
      <c r="I40" s="28">
        <v>0</v>
      </c>
      <c r="J40" s="28">
        <v>14</v>
      </c>
      <c r="K40" s="28">
        <v>3</v>
      </c>
      <c r="L40" s="59">
        <v>4</v>
      </c>
      <c r="M40" s="28">
        <v>10</v>
      </c>
      <c r="N40" s="28">
        <v>0</v>
      </c>
      <c r="O40" s="59">
        <v>13</v>
      </c>
    </row>
    <row r="41" spans="1:17" ht="27.75" customHeight="1">
      <c r="A41" s="119" t="s">
        <v>122</v>
      </c>
      <c r="B41" s="2"/>
      <c r="C41" s="2"/>
      <c r="D41" s="3"/>
      <c r="E41" s="28">
        <v>31</v>
      </c>
      <c r="F41" s="28">
        <v>31</v>
      </c>
      <c r="G41" s="28">
        <v>164</v>
      </c>
      <c r="H41" s="28">
        <v>161</v>
      </c>
      <c r="I41" s="28">
        <v>1</v>
      </c>
      <c r="J41" s="28">
        <v>12</v>
      </c>
      <c r="K41" s="28">
        <v>1</v>
      </c>
      <c r="L41" s="59">
        <v>3</v>
      </c>
      <c r="M41" s="28">
        <v>18</v>
      </c>
      <c r="N41" s="28">
        <v>1</v>
      </c>
      <c r="O41" s="59">
        <v>12</v>
      </c>
    </row>
    <row r="42" spans="1:17" ht="27" customHeight="1">
      <c r="A42" s="120" t="s">
        <v>81</v>
      </c>
      <c r="B42" s="2"/>
      <c r="C42" s="2"/>
      <c r="D42" s="3"/>
      <c r="E42" s="28">
        <v>1</v>
      </c>
      <c r="F42" s="28">
        <v>1</v>
      </c>
      <c r="G42" s="28">
        <v>1</v>
      </c>
      <c r="H42" s="28">
        <v>1</v>
      </c>
      <c r="I42" s="28">
        <v>0</v>
      </c>
      <c r="J42" s="28">
        <v>0</v>
      </c>
      <c r="K42" s="28">
        <v>0</v>
      </c>
      <c r="L42" s="59">
        <v>0</v>
      </c>
      <c r="M42" s="28">
        <v>0</v>
      </c>
      <c r="N42" s="28">
        <v>0</v>
      </c>
      <c r="O42" s="59">
        <v>0</v>
      </c>
    </row>
    <row r="43" spans="1:17" ht="31.5" customHeight="1">
      <c r="A43" s="82" t="s">
        <v>82</v>
      </c>
      <c r="B43" s="83"/>
      <c r="C43" s="83"/>
      <c r="D43" s="84"/>
      <c r="E43" s="85">
        <f t="shared" ref="E43:O43" si="12">E37+E38</f>
        <v>52</v>
      </c>
      <c r="F43" s="85">
        <f t="shared" si="12"/>
        <v>52</v>
      </c>
      <c r="G43" s="85">
        <f t="shared" si="12"/>
        <v>360</v>
      </c>
      <c r="H43" s="85">
        <f t="shared" si="12"/>
        <v>357</v>
      </c>
      <c r="I43" s="85">
        <f t="shared" si="12"/>
        <v>1</v>
      </c>
      <c r="J43" s="85">
        <f t="shared" si="12"/>
        <v>33</v>
      </c>
      <c r="K43" s="85">
        <f t="shared" si="12"/>
        <v>5</v>
      </c>
      <c r="L43" s="85">
        <f t="shared" si="12"/>
        <v>8</v>
      </c>
      <c r="M43" s="85">
        <f t="shared" si="12"/>
        <v>37</v>
      </c>
      <c r="N43" s="85">
        <f t="shared" si="12"/>
        <v>1</v>
      </c>
      <c r="O43" s="85">
        <f t="shared" si="12"/>
        <v>42</v>
      </c>
    </row>
    <row r="44" spans="1:17" ht="29.25" customHeight="1">
      <c r="A44" s="61" t="s">
        <v>83</v>
      </c>
      <c r="B44" s="54"/>
      <c r="C44" s="54"/>
      <c r="D44" s="62"/>
      <c r="E44" s="80">
        <f t="shared" ref="E44:O44" si="13">SUM(E45:E46)</f>
        <v>4</v>
      </c>
      <c r="F44" s="80">
        <f t="shared" si="13"/>
        <v>4</v>
      </c>
      <c r="G44" s="80">
        <f t="shared" si="13"/>
        <v>143</v>
      </c>
      <c r="H44" s="80">
        <f t="shared" si="13"/>
        <v>143</v>
      </c>
      <c r="I44" s="80">
        <f t="shared" si="13"/>
        <v>0</v>
      </c>
      <c r="J44" s="80">
        <f t="shared" si="13"/>
        <v>10</v>
      </c>
      <c r="K44" s="80">
        <f t="shared" si="13"/>
        <v>1</v>
      </c>
      <c r="L44" s="80">
        <f t="shared" si="13"/>
        <v>1</v>
      </c>
      <c r="M44" s="80">
        <f t="shared" si="13"/>
        <v>4</v>
      </c>
      <c r="N44" s="80">
        <f t="shared" si="13"/>
        <v>0</v>
      </c>
      <c r="O44" s="80">
        <f t="shared" si="13"/>
        <v>17</v>
      </c>
    </row>
    <row r="45" spans="1:17" ht="12.75" customHeight="1">
      <c r="A45" s="119" t="s">
        <v>123</v>
      </c>
      <c r="B45" s="2" t="s">
        <v>85</v>
      </c>
      <c r="C45" s="2" t="e">
        <f>VLOOKUP(#REF!,[1]serial!$C$1:$D$37,2,FALSE)</f>
        <v>#REF!</v>
      </c>
      <c r="D45" s="3" t="s">
        <v>86</v>
      </c>
      <c r="E45" s="28">
        <v>1</v>
      </c>
      <c r="F45" s="28">
        <v>1</v>
      </c>
      <c r="G45" s="28">
        <v>70</v>
      </c>
      <c r="H45" s="28">
        <v>70</v>
      </c>
      <c r="I45" s="28">
        <v>0</v>
      </c>
      <c r="J45" s="28">
        <v>7</v>
      </c>
      <c r="K45" s="28">
        <v>0</v>
      </c>
      <c r="L45" s="59">
        <v>0</v>
      </c>
      <c r="M45" s="28">
        <v>2</v>
      </c>
      <c r="N45" s="28">
        <v>0</v>
      </c>
      <c r="O45" s="59">
        <v>9</v>
      </c>
    </row>
    <row r="46" spans="1:17" ht="30.75" customHeight="1">
      <c r="A46" s="119" t="s">
        <v>124</v>
      </c>
      <c r="B46" s="2" t="s">
        <v>88</v>
      </c>
      <c r="C46" s="2" t="e">
        <f>VLOOKUP(#REF!,[1]serial!$C$1:$D$37,2,FALSE)</f>
        <v>#REF!</v>
      </c>
      <c r="D46" s="3" t="s">
        <v>89</v>
      </c>
      <c r="E46" s="28">
        <v>3</v>
      </c>
      <c r="F46" s="28">
        <v>3</v>
      </c>
      <c r="G46" s="28">
        <v>73</v>
      </c>
      <c r="H46" s="28">
        <v>73</v>
      </c>
      <c r="I46" s="28">
        <v>0</v>
      </c>
      <c r="J46" s="28">
        <v>3</v>
      </c>
      <c r="K46" s="28">
        <v>1</v>
      </c>
      <c r="L46" s="59">
        <v>1</v>
      </c>
      <c r="M46" s="28">
        <v>2</v>
      </c>
      <c r="N46" s="28">
        <v>0</v>
      </c>
      <c r="O46" s="59">
        <v>8</v>
      </c>
    </row>
    <row r="47" spans="1:17" ht="27" customHeight="1">
      <c r="A47" s="61" t="s">
        <v>90</v>
      </c>
      <c r="B47" s="54"/>
      <c r="C47" s="54"/>
      <c r="D47" s="62"/>
      <c r="E47" s="56">
        <f t="shared" ref="E47:O47" si="14">SUM(E48:E49)</f>
        <v>5</v>
      </c>
      <c r="F47" s="56">
        <f t="shared" si="14"/>
        <v>4</v>
      </c>
      <c r="G47" s="56">
        <f t="shared" si="14"/>
        <v>43</v>
      </c>
      <c r="H47" s="56">
        <f t="shared" si="14"/>
        <v>40</v>
      </c>
      <c r="I47" s="56">
        <f t="shared" si="14"/>
        <v>0</v>
      </c>
      <c r="J47" s="56">
        <f t="shared" si="14"/>
        <v>8</v>
      </c>
      <c r="K47" s="56">
        <f t="shared" si="14"/>
        <v>2</v>
      </c>
      <c r="L47" s="56">
        <f t="shared" si="14"/>
        <v>3</v>
      </c>
      <c r="M47" s="56">
        <f t="shared" si="14"/>
        <v>3</v>
      </c>
      <c r="N47" s="56">
        <f t="shared" si="14"/>
        <v>0</v>
      </c>
      <c r="O47" s="56">
        <f t="shared" si="14"/>
        <v>3</v>
      </c>
    </row>
    <row r="48" spans="1:17" ht="14.25" customHeight="1">
      <c r="A48" s="20" t="s">
        <v>91</v>
      </c>
      <c r="B48" s="2" t="s">
        <v>92</v>
      </c>
      <c r="C48" s="2" t="e">
        <f>VLOOKUP(B51,[1]serial!$C$1:$D$37,2,FALSE)</f>
        <v>#N/A</v>
      </c>
      <c r="D48" s="3" t="s">
        <v>93</v>
      </c>
      <c r="E48" s="28">
        <v>1</v>
      </c>
      <c r="F48" s="28">
        <v>1</v>
      </c>
      <c r="G48" s="28">
        <v>31</v>
      </c>
      <c r="H48" s="28">
        <v>29</v>
      </c>
      <c r="I48" s="28">
        <v>0</v>
      </c>
      <c r="J48" s="28">
        <v>4</v>
      </c>
      <c r="K48" s="28">
        <v>1</v>
      </c>
      <c r="L48" s="59">
        <v>0</v>
      </c>
      <c r="M48" s="28">
        <v>2</v>
      </c>
      <c r="N48" s="28">
        <v>0</v>
      </c>
      <c r="O48" s="59">
        <v>0</v>
      </c>
    </row>
    <row r="49" spans="1:15" ht="27.75" customHeight="1">
      <c r="A49" s="20" t="s">
        <v>94</v>
      </c>
      <c r="B49" s="2" t="s">
        <v>95</v>
      </c>
      <c r="C49" s="2" t="e">
        <f>VLOOKUP(B52,[1]serial!$C$1:$D$37,2,FALSE)</f>
        <v>#N/A</v>
      </c>
      <c r="D49" s="3" t="s">
        <v>96</v>
      </c>
      <c r="E49" s="28">
        <v>4</v>
      </c>
      <c r="F49" s="28">
        <v>3</v>
      </c>
      <c r="G49" s="28">
        <v>12</v>
      </c>
      <c r="H49" s="28">
        <v>11</v>
      </c>
      <c r="I49" s="28">
        <v>0</v>
      </c>
      <c r="J49" s="28">
        <v>4</v>
      </c>
      <c r="K49" s="28">
        <v>1</v>
      </c>
      <c r="L49" s="59">
        <v>3</v>
      </c>
      <c r="M49" s="28">
        <v>1</v>
      </c>
      <c r="N49" s="28">
        <v>0</v>
      </c>
      <c r="O49" s="59">
        <v>3</v>
      </c>
    </row>
    <row r="50" spans="1:15" ht="30.75" customHeight="1">
      <c r="A50" s="121" t="s">
        <v>125</v>
      </c>
      <c r="B50" s="89"/>
      <c r="C50" s="89"/>
      <c r="D50" s="89"/>
      <c r="E50" s="24">
        <f t="shared" ref="E50:O50" si="15">E26+E17+E14+E11</f>
        <v>2124</v>
      </c>
      <c r="F50" s="24">
        <f t="shared" si="15"/>
        <v>2023</v>
      </c>
      <c r="G50" s="24">
        <f t="shared" si="15"/>
        <v>8358</v>
      </c>
      <c r="H50" s="24">
        <f t="shared" si="15"/>
        <v>7873</v>
      </c>
      <c r="I50" s="24">
        <f t="shared" si="15"/>
        <v>867</v>
      </c>
      <c r="J50" s="24">
        <f t="shared" si="15"/>
        <v>831</v>
      </c>
      <c r="K50" s="24">
        <f t="shared" si="15"/>
        <v>150</v>
      </c>
      <c r="L50" s="24">
        <f t="shared" si="15"/>
        <v>138</v>
      </c>
      <c r="M50" s="24">
        <f t="shared" si="15"/>
        <v>1661</v>
      </c>
      <c r="N50" s="24">
        <f t="shared" si="15"/>
        <v>48</v>
      </c>
      <c r="O50" s="24">
        <f t="shared" si="15"/>
        <v>1424</v>
      </c>
    </row>
    <row r="51" spans="1:15" ht="12.75" customHeight="1">
      <c r="A51" s="3"/>
      <c r="B51" s="3"/>
      <c r="C51" s="3"/>
      <c r="D51" s="3"/>
      <c r="E51" s="23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customHeight="1">
      <c r="A52" s="3"/>
      <c r="B52" s="3"/>
      <c r="C52" s="3"/>
      <c r="D52" s="3"/>
      <c r="E52" s="23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customHeight="1">
      <c r="A53" s="3"/>
      <c r="B53" s="3"/>
      <c r="C53" s="3"/>
      <c r="D53" s="3"/>
      <c r="E53" s="23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>
      <c r="A54" s="3"/>
      <c r="B54" s="3"/>
      <c r="C54" s="3"/>
      <c r="D54" s="3"/>
      <c r="E54" s="23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>
      <c r="A55" s="3"/>
      <c r="B55" s="3"/>
      <c r="C55" s="3"/>
      <c r="D55" s="3"/>
      <c r="E55" s="23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>
      <c r="A56" s="3"/>
      <c r="B56" s="3"/>
      <c r="C56" s="3"/>
      <c r="D56" s="3"/>
      <c r="E56" s="23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>
      <c r="A57" s="3"/>
      <c r="B57" s="3"/>
      <c r="C57" s="3"/>
      <c r="D57" s="3"/>
      <c r="E57" s="23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>
      <c r="A58" s="3"/>
      <c r="B58" s="3"/>
      <c r="C58" s="3"/>
      <c r="D58" s="3"/>
      <c r="E58" s="23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>
      <c r="A59" s="3"/>
      <c r="B59" s="3"/>
      <c r="C59" s="3"/>
      <c r="D59" s="3"/>
      <c r="E59" s="23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>
      <c r="A60" s="3"/>
      <c r="B60" s="3"/>
      <c r="C60" s="3"/>
      <c r="D60" s="3"/>
      <c r="E60" s="23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>
      <c r="A61" s="3"/>
      <c r="B61" s="3"/>
      <c r="C61" s="3"/>
      <c r="D61" s="3"/>
      <c r="E61" s="23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>
      <c r="A62" s="3"/>
      <c r="B62" s="3"/>
      <c r="C62" s="3"/>
      <c r="D62" s="3"/>
      <c r="E62" s="23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>
      <c r="A63" s="3"/>
      <c r="B63" s="3"/>
      <c r="C63" s="3"/>
      <c r="D63" s="3"/>
      <c r="E63" s="23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>
      <c r="A64" s="3"/>
      <c r="B64" s="3"/>
      <c r="C64" s="3"/>
      <c r="D64" s="3"/>
      <c r="E64" s="23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>
      <c r="A65" s="3"/>
      <c r="B65" s="3"/>
      <c r="C65" s="3"/>
      <c r="D65" s="3"/>
      <c r="E65" s="23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>
      <c r="A66" s="3"/>
      <c r="B66" s="3"/>
      <c r="C66" s="3"/>
      <c r="D66" s="3"/>
      <c r="E66" s="23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>
      <c r="A67" s="3"/>
      <c r="B67" s="3"/>
      <c r="C67" s="3"/>
      <c r="D67" s="3"/>
      <c r="E67" s="23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>
      <c r="A68" s="3"/>
      <c r="B68" s="3"/>
      <c r="C68" s="3"/>
      <c r="D68" s="3"/>
      <c r="E68" s="23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>
      <c r="A69" s="3"/>
      <c r="B69" s="3"/>
      <c r="C69" s="3"/>
      <c r="D69" s="3"/>
      <c r="E69" s="23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>
      <c r="A70" s="3"/>
      <c r="B70" s="3"/>
      <c r="C70" s="3"/>
      <c r="D70" s="3"/>
      <c r="E70" s="23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>
      <c r="A71" s="3"/>
      <c r="B71" s="3"/>
      <c r="C71" s="3"/>
      <c r="D71" s="3"/>
      <c r="E71" s="23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>
      <c r="A72" s="3"/>
      <c r="B72" s="3"/>
      <c r="C72" s="3"/>
      <c r="D72" s="3"/>
      <c r="E72" s="23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>
      <c r="A73" s="3"/>
      <c r="B73" s="3"/>
      <c r="C73" s="3"/>
      <c r="D73" s="3"/>
      <c r="E73" s="23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>
      <c r="A74" s="3"/>
      <c r="B74" s="3"/>
      <c r="C74" s="3"/>
      <c r="D74" s="3"/>
      <c r="E74" s="23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>
      <c r="A75" s="3"/>
      <c r="B75" s="3"/>
      <c r="C75" s="3"/>
      <c r="D75" s="3"/>
      <c r="E75" s="23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>
      <c r="A76" s="3"/>
      <c r="B76" s="3"/>
      <c r="C76" s="3"/>
      <c r="D76" s="3"/>
      <c r="E76" s="23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>
      <c r="A77" s="3"/>
      <c r="B77" s="3"/>
      <c r="C77" s="3"/>
      <c r="D77" s="3"/>
      <c r="E77" s="23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>
      <c r="A78" s="3"/>
      <c r="B78" s="3"/>
      <c r="C78" s="3"/>
      <c r="D78" s="3"/>
      <c r="E78" s="23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>
      <c r="A79" s="3"/>
      <c r="B79" s="3"/>
      <c r="C79" s="3"/>
      <c r="D79" s="3"/>
      <c r="E79" s="23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>
      <c r="A80" s="3"/>
      <c r="B80" s="3"/>
      <c r="C80" s="3"/>
      <c r="D80" s="3"/>
      <c r="E80" s="23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>
      <c r="A81" s="3"/>
      <c r="B81" s="3"/>
      <c r="C81" s="3"/>
      <c r="D81" s="3"/>
      <c r="E81" s="23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>
      <c r="A82" s="3"/>
      <c r="B82" s="3"/>
      <c r="C82" s="3"/>
      <c r="D82" s="3"/>
      <c r="E82" s="23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>
      <c r="A83" s="3"/>
      <c r="B83" s="3"/>
      <c r="C83" s="3"/>
      <c r="D83" s="3"/>
      <c r="E83" s="23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>
      <c r="A84" s="3"/>
      <c r="B84" s="3"/>
      <c r="C84" s="3"/>
      <c r="D84" s="3"/>
      <c r="E84" s="23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>
      <c r="A85" s="3"/>
      <c r="B85" s="3"/>
      <c r="C85" s="3"/>
      <c r="D85" s="3"/>
      <c r="E85" s="23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>
      <c r="A86" s="3"/>
      <c r="B86" s="3"/>
      <c r="C86" s="3"/>
      <c r="D86" s="3"/>
      <c r="E86" s="23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>
      <c r="A87" s="3"/>
      <c r="B87" s="3"/>
      <c r="C87" s="3"/>
      <c r="D87" s="3"/>
      <c r="E87" s="23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>
      <c r="A88" s="3"/>
      <c r="B88" s="3"/>
      <c r="C88" s="3"/>
      <c r="D88" s="3"/>
      <c r="E88" s="23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>
      <c r="A89" s="3"/>
      <c r="B89" s="3"/>
      <c r="C89" s="3"/>
      <c r="D89" s="3"/>
      <c r="E89" s="23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>
      <c r="A90" s="3"/>
      <c r="B90" s="3"/>
      <c r="C90" s="3"/>
      <c r="D90" s="3"/>
      <c r="E90" s="23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>
      <c r="A91" s="3"/>
      <c r="B91" s="3"/>
      <c r="C91" s="3"/>
      <c r="D91" s="3"/>
      <c r="E91" s="23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>
      <c r="A92" s="3"/>
      <c r="B92" s="3"/>
      <c r="C92" s="3"/>
      <c r="D92" s="3"/>
      <c r="E92" s="23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>
      <c r="A93" s="3"/>
      <c r="B93" s="3"/>
      <c r="C93" s="3"/>
      <c r="D93" s="3"/>
      <c r="E93" s="23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>
      <c r="A94" s="3"/>
      <c r="B94" s="3"/>
      <c r="C94" s="3"/>
      <c r="D94" s="3"/>
      <c r="E94" s="23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>
      <c r="A95" s="3"/>
      <c r="B95" s="3"/>
      <c r="C95" s="3"/>
      <c r="D95" s="3"/>
      <c r="E95" s="23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>
      <c r="A96" s="3"/>
      <c r="B96" s="3"/>
      <c r="C96" s="3"/>
      <c r="D96" s="3"/>
      <c r="E96" s="23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>
      <c r="A97" s="3"/>
      <c r="B97" s="3"/>
      <c r="C97" s="3"/>
      <c r="D97" s="3"/>
      <c r="E97" s="23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>
      <c r="A98" s="3"/>
      <c r="B98" s="3"/>
      <c r="C98" s="3"/>
      <c r="D98" s="3"/>
      <c r="E98" s="23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>
      <c r="A99" s="3"/>
      <c r="B99" s="3"/>
      <c r="C99" s="3"/>
      <c r="D99" s="3"/>
      <c r="E99" s="23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>
      <c r="A100" s="3"/>
      <c r="B100" s="3"/>
      <c r="C100" s="3"/>
      <c r="D100" s="3"/>
      <c r="E100" s="23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>
      <c r="A101" s="3"/>
      <c r="B101" s="3"/>
      <c r="C101" s="3"/>
      <c r="D101" s="3"/>
      <c r="E101" s="23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>
      <c r="A102" s="3"/>
      <c r="B102" s="3"/>
      <c r="C102" s="3"/>
      <c r="D102" s="3"/>
      <c r="E102" s="23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>
      <c r="A103" s="3"/>
      <c r="B103" s="3"/>
      <c r="C103" s="3"/>
      <c r="D103" s="3"/>
      <c r="E103" s="23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>
      <c r="A104" s="3"/>
      <c r="B104" s="3"/>
      <c r="C104" s="3"/>
      <c r="D104" s="3"/>
      <c r="E104" s="23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>
      <c r="A105" s="3"/>
      <c r="B105" s="3"/>
      <c r="C105" s="3"/>
      <c r="D105" s="3"/>
      <c r="E105" s="23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>
      <c r="A106" s="3"/>
      <c r="B106" s="3"/>
      <c r="C106" s="3"/>
      <c r="D106" s="3"/>
      <c r="E106" s="23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>
      <c r="A107" s="3"/>
      <c r="B107" s="3"/>
      <c r="C107" s="3"/>
      <c r="D107" s="3"/>
      <c r="E107" s="23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>
      <c r="A108" s="3"/>
      <c r="B108" s="3"/>
      <c r="C108" s="3"/>
      <c r="D108" s="3"/>
      <c r="E108" s="23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>
      <c r="A109" s="3"/>
      <c r="B109" s="3"/>
      <c r="C109" s="3"/>
      <c r="D109" s="3"/>
      <c r="E109" s="23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>
      <c r="A110" s="3"/>
      <c r="B110" s="3"/>
      <c r="C110" s="3"/>
      <c r="D110" s="3"/>
      <c r="E110" s="23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>
      <c r="A111" s="3"/>
      <c r="B111" s="3"/>
      <c r="C111" s="3"/>
      <c r="D111" s="3"/>
      <c r="E111" s="23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>
      <c r="A112" s="3"/>
      <c r="B112" s="3"/>
      <c r="C112" s="3"/>
      <c r="D112" s="3"/>
      <c r="E112" s="23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>
      <c r="A113" s="3"/>
      <c r="B113" s="3"/>
      <c r="C113" s="3"/>
      <c r="D113" s="3"/>
      <c r="E113" s="23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>
      <c r="A114" s="3"/>
      <c r="B114" s="3"/>
      <c r="C114" s="3"/>
      <c r="D114" s="3"/>
      <c r="E114" s="23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>
      <c r="A115" s="3"/>
      <c r="B115" s="3"/>
      <c r="C115" s="3"/>
      <c r="D115" s="3"/>
      <c r="E115" s="23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>
      <c r="A116" s="3"/>
      <c r="B116" s="3"/>
      <c r="C116" s="3"/>
      <c r="D116" s="3"/>
      <c r="E116" s="23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>
      <c r="A117" s="3"/>
      <c r="B117" s="3"/>
      <c r="C117" s="3"/>
      <c r="D117" s="3"/>
      <c r="E117" s="23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>
      <c r="A118" s="3"/>
      <c r="B118" s="3"/>
      <c r="C118" s="3"/>
      <c r="D118" s="3"/>
      <c r="E118" s="23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>
      <c r="A119" s="3"/>
      <c r="B119" s="3"/>
      <c r="C119" s="3"/>
      <c r="D119" s="3"/>
      <c r="E119" s="23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>
      <c r="A120" s="3"/>
      <c r="B120" s="3"/>
      <c r="C120" s="3"/>
      <c r="D120" s="3"/>
      <c r="E120" s="23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>
      <c r="A121" s="3"/>
      <c r="B121" s="3"/>
      <c r="C121" s="3"/>
      <c r="D121" s="3"/>
      <c r="E121" s="23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>
      <c r="A122" s="3"/>
      <c r="B122" s="3"/>
      <c r="C122" s="3"/>
      <c r="D122" s="3"/>
      <c r="E122" s="23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>
      <c r="A123" s="3"/>
      <c r="B123" s="3"/>
      <c r="C123" s="3"/>
      <c r="D123" s="3"/>
      <c r="E123" s="23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>
      <c r="A124" s="3"/>
      <c r="B124" s="3"/>
      <c r="C124" s="3"/>
      <c r="D124" s="3"/>
      <c r="E124" s="23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>
      <c r="A125" s="3"/>
      <c r="B125" s="3"/>
      <c r="C125" s="3"/>
      <c r="D125" s="3"/>
      <c r="E125" s="23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>
      <c r="A126" s="3"/>
      <c r="B126" s="3"/>
      <c r="C126" s="3"/>
      <c r="D126" s="3"/>
      <c r="E126" s="23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>
      <c r="A127" s="3"/>
      <c r="B127" s="3"/>
      <c r="C127" s="3"/>
      <c r="D127" s="3"/>
      <c r="E127" s="23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>
      <c r="A128" s="3"/>
      <c r="B128" s="3"/>
      <c r="C128" s="3"/>
      <c r="D128" s="3"/>
      <c r="E128" s="23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>
      <c r="A129" s="3"/>
      <c r="B129" s="3"/>
      <c r="C129" s="3"/>
      <c r="D129" s="3"/>
      <c r="E129" s="23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>
      <c r="A130" s="3"/>
      <c r="B130" s="3"/>
      <c r="C130" s="3"/>
      <c r="D130" s="3"/>
      <c r="E130" s="23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>
      <c r="A131" s="3"/>
      <c r="B131" s="3"/>
      <c r="C131" s="3"/>
      <c r="D131" s="3"/>
      <c r="E131" s="23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>
      <c r="A132" s="3"/>
      <c r="B132" s="3"/>
      <c r="C132" s="3"/>
      <c r="D132" s="3"/>
      <c r="E132" s="23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>
      <c r="A133" s="3"/>
      <c r="B133" s="3"/>
      <c r="C133" s="3"/>
      <c r="D133" s="3"/>
      <c r="E133" s="23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>
      <c r="A134" s="3"/>
      <c r="B134" s="3"/>
      <c r="C134" s="3"/>
      <c r="D134" s="3"/>
      <c r="E134" s="23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>
      <c r="A135" s="3"/>
      <c r="B135" s="3"/>
      <c r="C135" s="3"/>
      <c r="D135" s="3"/>
      <c r="E135" s="23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>
      <c r="A136" s="3"/>
      <c r="B136" s="3"/>
      <c r="C136" s="3"/>
      <c r="D136" s="3"/>
      <c r="E136" s="23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>
      <c r="A137" s="3"/>
      <c r="B137" s="3"/>
      <c r="C137" s="3"/>
      <c r="D137" s="3"/>
      <c r="E137" s="23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>
      <c r="A138" s="3"/>
      <c r="B138" s="3"/>
      <c r="C138" s="3"/>
      <c r="D138" s="3"/>
      <c r="E138" s="23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>
      <c r="A139" s="3"/>
      <c r="B139" s="3"/>
      <c r="C139" s="3"/>
      <c r="D139" s="3"/>
      <c r="E139" s="23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>
      <c r="A140" s="3"/>
      <c r="B140" s="3"/>
      <c r="C140" s="3"/>
      <c r="D140" s="3"/>
      <c r="E140" s="23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>
      <c r="A141" s="3"/>
      <c r="B141" s="3"/>
      <c r="C141" s="3"/>
      <c r="D141" s="3"/>
      <c r="E141" s="23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>
      <c r="A142" s="3"/>
      <c r="B142" s="3"/>
      <c r="C142" s="3"/>
      <c r="D142" s="3"/>
      <c r="E142" s="23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>
      <c r="A143" s="3"/>
      <c r="B143" s="3"/>
      <c r="C143" s="3"/>
      <c r="D143" s="3"/>
      <c r="E143" s="23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>
      <c r="A144" s="3"/>
      <c r="B144" s="3"/>
      <c r="C144" s="3"/>
      <c r="D144" s="3"/>
      <c r="E144" s="23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>
      <c r="A145" s="3"/>
      <c r="B145" s="3"/>
      <c r="C145" s="3"/>
      <c r="D145" s="3"/>
      <c r="E145" s="23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>
      <c r="A146" s="3"/>
      <c r="B146" s="3"/>
      <c r="C146" s="3"/>
      <c r="D146" s="3"/>
      <c r="E146" s="23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>
      <c r="A147" s="3"/>
      <c r="B147" s="3"/>
      <c r="C147" s="3"/>
      <c r="D147" s="3"/>
      <c r="E147" s="23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>
      <c r="A148" s="3"/>
      <c r="B148" s="3"/>
      <c r="C148" s="3"/>
      <c r="D148" s="3"/>
      <c r="E148" s="23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>
      <c r="A149" s="3"/>
      <c r="B149" s="3"/>
      <c r="C149" s="3"/>
      <c r="D149" s="3"/>
      <c r="E149" s="23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>
      <c r="A150" s="3"/>
      <c r="B150" s="3"/>
      <c r="C150" s="3"/>
      <c r="D150" s="3"/>
      <c r="E150" s="23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>
      <c r="A151" s="3"/>
      <c r="B151" s="3"/>
      <c r="C151" s="3"/>
      <c r="D151" s="3"/>
      <c r="E151" s="23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>
      <c r="A152" s="3"/>
      <c r="B152" s="3"/>
      <c r="C152" s="3"/>
      <c r="D152" s="3"/>
      <c r="E152" s="23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>
      <c r="A153" s="3"/>
      <c r="B153" s="3"/>
      <c r="C153" s="3"/>
      <c r="D153" s="3"/>
      <c r="E153" s="23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>
      <c r="A154" s="3"/>
      <c r="B154" s="3"/>
      <c r="C154" s="3"/>
      <c r="D154" s="3"/>
      <c r="E154" s="23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>
      <c r="A155" s="3"/>
      <c r="B155" s="3"/>
      <c r="C155" s="3"/>
      <c r="D155" s="3"/>
      <c r="E155" s="23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>
      <c r="A156" s="3"/>
      <c r="B156" s="3"/>
      <c r="C156" s="3"/>
      <c r="D156" s="3"/>
      <c r="E156" s="23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>
      <c r="A157" s="3"/>
      <c r="B157" s="3"/>
      <c r="C157" s="3"/>
      <c r="D157" s="3"/>
      <c r="E157" s="23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>
      <c r="A158" s="3"/>
      <c r="B158" s="3"/>
      <c r="C158" s="3"/>
      <c r="D158" s="3"/>
      <c r="E158" s="23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>
      <c r="A159" s="3"/>
      <c r="B159" s="3"/>
      <c r="C159" s="3"/>
      <c r="D159" s="3"/>
      <c r="E159" s="23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>
      <c r="A160" s="3"/>
      <c r="B160" s="3"/>
      <c r="C160" s="3"/>
      <c r="D160" s="3"/>
      <c r="E160" s="23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>
      <c r="A161" s="3"/>
      <c r="B161" s="3"/>
      <c r="C161" s="3"/>
      <c r="D161" s="3"/>
      <c r="E161" s="23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>
      <c r="A162" s="3"/>
      <c r="B162" s="3"/>
      <c r="C162" s="3"/>
      <c r="D162" s="3"/>
      <c r="E162" s="23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>
      <c r="A163" s="3"/>
      <c r="B163" s="3"/>
      <c r="C163" s="3"/>
      <c r="D163" s="3"/>
      <c r="E163" s="23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>
      <c r="A164" s="3"/>
      <c r="B164" s="3"/>
      <c r="C164" s="3"/>
      <c r="D164" s="3"/>
      <c r="E164" s="23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>
      <c r="A165" s="3"/>
      <c r="B165" s="3"/>
      <c r="C165" s="3"/>
      <c r="D165" s="3"/>
      <c r="E165" s="23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>
      <c r="A166" s="3"/>
      <c r="B166" s="3"/>
      <c r="C166" s="3"/>
      <c r="D166" s="3"/>
      <c r="E166" s="23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>
      <c r="A167" s="3"/>
      <c r="B167" s="3"/>
      <c r="C167" s="3"/>
      <c r="D167" s="3"/>
      <c r="E167" s="23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>
      <c r="A168" s="3"/>
      <c r="B168" s="3"/>
      <c r="C168" s="3"/>
      <c r="D168" s="3"/>
      <c r="E168" s="23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>
      <c r="A169" s="3"/>
      <c r="B169" s="3"/>
      <c r="C169" s="3"/>
      <c r="D169" s="3"/>
      <c r="E169" s="23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>
      <c r="A170" s="3"/>
      <c r="B170" s="3"/>
      <c r="C170" s="3"/>
      <c r="D170" s="3"/>
      <c r="E170" s="23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>
      <c r="A171" s="3"/>
      <c r="B171" s="3"/>
      <c r="C171" s="3"/>
      <c r="D171" s="3"/>
      <c r="E171" s="23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>
      <c r="A172" s="3"/>
      <c r="B172" s="3"/>
      <c r="C172" s="3"/>
      <c r="D172" s="3"/>
      <c r="E172" s="23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>
      <c r="A173" s="3"/>
      <c r="B173" s="3"/>
      <c r="C173" s="3"/>
      <c r="D173" s="3"/>
      <c r="E173" s="23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>
      <c r="A174" s="3"/>
      <c r="B174" s="3"/>
      <c r="C174" s="3"/>
      <c r="D174" s="3"/>
      <c r="E174" s="23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>
      <c r="A175" s="3"/>
      <c r="B175" s="3"/>
      <c r="C175" s="3"/>
      <c r="D175" s="3"/>
      <c r="E175" s="23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>
      <c r="A176" s="3"/>
      <c r="B176" s="3"/>
      <c r="C176" s="3"/>
      <c r="D176" s="3"/>
      <c r="E176" s="23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>
      <c r="A177" s="3"/>
      <c r="B177" s="3"/>
      <c r="C177" s="3"/>
      <c r="D177" s="3"/>
      <c r="E177" s="23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>
      <c r="A178" s="3"/>
      <c r="B178" s="3"/>
      <c r="C178" s="3"/>
      <c r="D178" s="3"/>
      <c r="E178" s="23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>
      <c r="A179" s="3"/>
      <c r="B179" s="3"/>
      <c r="C179" s="3"/>
      <c r="D179" s="3"/>
      <c r="E179" s="23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>
      <c r="A180" s="3"/>
      <c r="B180" s="3"/>
      <c r="C180" s="3"/>
      <c r="D180" s="3"/>
      <c r="E180" s="23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>
      <c r="A181" s="3"/>
      <c r="B181" s="3"/>
      <c r="C181" s="3"/>
      <c r="D181" s="3"/>
      <c r="E181" s="23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>
      <c r="A182" s="3"/>
      <c r="B182" s="3"/>
      <c r="C182" s="3"/>
      <c r="D182" s="3"/>
      <c r="E182" s="23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>
      <c r="A183" s="3"/>
      <c r="B183" s="3"/>
      <c r="C183" s="3"/>
      <c r="D183" s="3"/>
      <c r="E183" s="23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>
      <c r="A184" s="3"/>
      <c r="B184" s="3"/>
      <c r="C184" s="3"/>
      <c r="D184" s="3"/>
      <c r="E184" s="23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>
      <c r="A185" s="3"/>
      <c r="B185" s="3"/>
      <c r="C185" s="3"/>
      <c r="D185" s="3"/>
      <c r="E185" s="23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>
      <c r="A186" s="3"/>
      <c r="B186" s="3"/>
      <c r="C186" s="3"/>
      <c r="D186" s="3"/>
      <c r="E186" s="23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>
      <c r="A187" s="3"/>
      <c r="B187" s="3"/>
      <c r="C187" s="3"/>
      <c r="D187" s="3"/>
      <c r="E187" s="23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>
      <c r="A188" s="3"/>
      <c r="B188" s="3"/>
      <c r="C188" s="3"/>
      <c r="D188" s="3"/>
      <c r="E188" s="23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>
      <c r="A189" s="3"/>
      <c r="B189" s="3"/>
      <c r="C189" s="3"/>
      <c r="D189" s="3"/>
      <c r="E189" s="23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>
      <c r="A190" s="3"/>
      <c r="B190" s="3"/>
      <c r="C190" s="3"/>
      <c r="D190" s="3"/>
      <c r="E190" s="23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>
      <c r="A191" s="3"/>
      <c r="B191" s="3"/>
      <c r="C191" s="3"/>
      <c r="D191" s="3"/>
      <c r="E191" s="23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>
      <c r="A192" s="3"/>
      <c r="B192" s="3"/>
      <c r="C192" s="3"/>
      <c r="D192" s="3"/>
      <c r="E192" s="23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>
      <c r="A193" s="3"/>
      <c r="B193" s="3"/>
      <c r="C193" s="3"/>
      <c r="D193" s="3"/>
      <c r="E193" s="23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>
      <c r="A194" s="3"/>
      <c r="B194" s="3"/>
      <c r="C194" s="3"/>
      <c r="D194" s="3"/>
      <c r="E194" s="23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>
      <c r="A195" s="3"/>
      <c r="B195" s="3"/>
      <c r="C195" s="3"/>
      <c r="D195" s="3"/>
      <c r="E195" s="23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>
      <c r="A196" s="3"/>
      <c r="B196" s="3"/>
      <c r="C196" s="3"/>
      <c r="D196" s="3"/>
      <c r="E196" s="23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>
      <c r="A197" s="3"/>
      <c r="B197" s="3"/>
      <c r="C197" s="3"/>
      <c r="D197" s="3"/>
      <c r="E197" s="23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>
      <c r="A198" s="3"/>
      <c r="B198" s="3"/>
      <c r="C198" s="3"/>
      <c r="D198" s="3"/>
      <c r="E198" s="23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>
      <c r="A199" s="3"/>
      <c r="B199" s="3"/>
      <c r="C199" s="3"/>
      <c r="D199" s="3"/>
      <c r="E199" s="23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>
      <c r="A200" s="3"/>
      <c r="B200" s="3"/>
      <c r="C200" s="3"/>
      <c r="D200" s="3"/>
      <c r="E200" s="23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>
      <c r="A201" s="3"/>
      <c r="B201" s="3"/>
      <c r="C201" s="3"/>
      <c r="D201" s="3"/>
      <c r="E201" s="23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>
      <c r="A202" s="3"/>
      <c r="B202" s="3"/>
      <c r="C202" s="3"/>
      <c r="D202" s="3"/>
      <c r="E202" s="23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>
      <c r="A203" s="3"/>
      <c r="B203" s="3"/>
      <c r="C203" s="3"/>
      <c r="D203" s="3"/>
      <c r="E203" s="23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>
      <c r="A204" s="3"/>
      <c r="B204" s="3"/>
      <c r="C204" s="3"/>
      <c r="D204" s="3"/>
      <c r="E204" s="23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>
      <c r="A205" s="3"/>
      <c r="B205" s="3"/>
      <c r="C205" s="3"/>
      <c r="D205" s="3"/>
      <c r="E205" s="23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>
      <c r="A206" s="3"/>
      <c r="B206" s="3"/>
      <c r="C206" s="3"/>
      <c r="D206" s="3"/>
      <c r="E206" s="23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>
      <c r="A207" s="3"/>
      <c r="B207" s="3"/>
      <c r="C207" s="3"/>
      <c r="D207" s="3"/>
      <c r="E207" s="23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>
      <c r="A208" s="3"/>
      <c r="B208" s="3"/>
      <c r="C208" s="3"/>
      <c r="D208" s="3"/>
      <c r="E208" s="23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>
      <c r="A209" s="3"/>
      <c r="B209" s="3"/>
      <c r="C209" s="3"/>
      <c r="D209" s="3"/>
      <c r="E209" s="23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>
      <c r="A210" s="3"/>
      <c r="B210" s="3"/>
      <c r="C210" s="3"/>
      <c r="D210" s="3"/>
      <c r="E210" s="23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>
      <c r="A211" s="3"/>
      <c r="B211" s="3"/>
      <c r="C211" s="3"/>
      <c r="D211" s="3"/>
      <c r="E211" s="23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>
      <c r="A212" s="3"/>
      <c r="B212" s="3"/>
      <c r="C212" s="3"/>
      <c r="D212" s="3"/>
      <c r="E212" s="23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>
      <c r="A213" s="3"/>
      <c r="B213" s="3"/>
      <c r="C213" s="3"/>
      <c r="D213" s="3"/>
      <c r="E213" s="23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>
      <c r="A214" s="3"/>
      <c r="B214" s="3"/>
      <c r="C214" s="3"/>
      <c r="D214" s="3"/>
      <c r="E214" s="23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>
      <c r="A215" s="3"/>
      <c r="B215" s="3"/>
      <c r="C215" s="3"/>
      <c r="D215" s="3"/>
      <c r="E215" s="23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>
      <c r="A216" s="3"/>
      <c r="B216" s="3"/>
      <c r="C216" s="3"/>
      <c r="D216" s="3"/>
      <c r="E216" s="23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>
      <c r="A217" s="3"/>
      <c r="B217" s="3"/>
      <c r="C217" s="3"/>
      <c r="D217" s="3"/>
      <c r="E217" s="23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>
      <c r="A218" s="3"/>
      <c r="B218" s="3"/>
      <c r="C218" s="3"/>
      <c r="D218" s="3"/>
      <c r="E218" s="23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>
      <c r="A219" s="3"/>
      <c r="B219" s="3"/>
      <c r="C219" s="3"/>
      <c r="D219" s="3"/>
      <c r="E219" s="23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>
      <c r="A220" s="3"/>
      <c r="B220" s="3"/>
      <c r="C220" s="3"/>
      <c r="D220" s="3"/>
      <c r="E220" s="23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>
      <c r="A221" s="3"/>
      <c r="B221" s="3"/>
      <c r="C221" s="3"/>
      <c r="D221" s="3"/>
      <c r="E221" s="23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>
      <c r="A222" s="3"/>
      <c r="B222" s="3"/>
      <c r="C222" s="3"/>
      <c r="D222" s="3"/>
      <c r="E222" s="23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>
      <c r="A223" s="3"/>
      <c r="B223" s="3"/>
      <c r="C223" s="3"/>
      <c r="D223" s="3"/>
      <c r="E223" s="23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>
      <c r="A224" s="3"/>
      <c r="B224" s="3"/>
      <c r="C224" s="3"/>
      <c r="D224" s="3"/>
      <c r="E224" s="23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>
      <c r="A225" s="3"/>
      <c r="B225" s="3"/>
      <c r="C225" s="3"/>
      <c r="D225" s="3"/>
      <c r="E225" s="23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>
      <c r="A226" s="3"/>
      <c r="B226" s="3"/>
      <c r="C226" s="3"/>
      <c r="D226" s="3"/>
      <c r="E226" s="23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>
      <c r="A227" s="3"/>
      <c r="B227" s="3"/>
      <c r="C227" s="3"/>
      <c r="D227" s="3"/>
      <c r="E227" s="23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>
      <c r="A228" s="3"/>
      <c r="B228" s="3"/>
      <c r="C228" s="3"/>
      <c r="D228" s="3"/>
      <c r="E228" s="23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>
      <c r="A229" s="3"/>
      <c r="B229" s="3"/>
      <c r="C229" s="3"/>
      <c r="D229" s="3"/>
      <c r="E229" s="23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>
      <c r="A230" s="3"/>
      <c r="B230" s="3"/>
      <c r="C230" s="3"/>
      <c r="D230" s="3"/>
      <c r="E230" s="23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>
      <c r="A231" s="3"/>
      <c r="B231" s="3"/>
      <c r="C231" s="3"/>
      <c r="D231" s="3"/>
      <c r="E231" s="23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>
      <c r="A232" s="3"/>
      <c r="B232" s="3"/>
      <c r="C232" s="3"/>
      <c r="D232" s="3"/>
      <c r="E232" s="23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>
      <c r="A233" s="3"/>
      <c r="B233" s="3"/>
      <c r="C233" s="3"/>
      <c r="D233" s="3"/>
      <c r="E233" s="23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>
      <c r="A234" s="3"/>
      <c r="B234" s="3"/>
      <c r="C234" s="3"/>
      <c r="D234" s="3"/>
      <c r="E234" s="23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>
      <c r="A235" s="3"/>
      <c r="B235" s="3"/>
      <c r="C235" s="3"/>
      <c r="D235" s="3"/>
      <c r="E235" s="23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>
      <c r="A236" s="3"/>
      <c r="B236" s="3"/>
      <c r="C236" s="3"/>
      <c r="D236" s="3"/>
      <c r="E236" s="23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>
      <c r="A237" s="3"/>
      <c r="B237" s="3"/>
      <c r="C237" s="3"/>
      <c r="D237" s="3"/>
      <c r="E237" s="23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>
      <c r="A238" s="3"/>
      <c r="B238" s="3"/>
      <c r="C238" s="3"/>
      <c r="D238" s="3"/>
      <c r="E238" s="23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>
      <c r="A239" s="3"/>
      <c r="B239" s="3"/>
      <c r="C239" s="3"/>
      <c r="D239" s="3"/>
      <c r="E239" s="23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>
      <c r="A240" s="3"/>
      <c r="B240" s="3"/>
      <c r="C240" s="3"/>
      <c r="D240" s="3"/>
      <c r="E240" s="23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>
      <c r="A241" s="3"/>
      <c r="B241" s="3"/>
      <c r="C241" s="3"/>
      <c r="D241" s="3"/>
      <c r="E241" s="23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>
      <c r="A242" s="3"/>
      <c r="B242" s="3"/>
      <c r="C242" s="3"/>
      <c r="D242" s="3"/>
      <c r="E242" s="23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>
      <c r="A243" s="3"/>
      <c r="B243" s="3"/>
      <c r="C243" s="3"/>
      <c r="D243" s="3"/>
      <c r="E243" s="23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>
      <c r="A244" s="3"/>
      <c r="B244" s="3"/>
      <c r="C244" s="3"/>
      <c r="D244" s="3"/>
      <c r="E244" s="23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>
      <c r="A245" s="3"/>
      <c r="B245" s="3"/>
      <c r="C245" s="3"/>
      <c r="D245" s="3"/>
      <c r="E245" s="23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>
      <c r="A246" s="3"/>
      <c r="B246" s="3"/>
      <c r="C246" s="3"/>
      <c r="D246" s="3"/>
      <c r="E246" s="23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>
      <c r="A247" s="3"/>
      <c r="B247" s="3"/>
      <c r="C247" s="3"/>
      <c r="D247" s="3"/>
      <c r="E247" s="23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>
      <c r="A248" s="3"/>
      <c r="B248" s="3"/>
      <c r="C248" s="3"/>
      <c r="D248" s="3"/>
      <c r="E248" s="23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>
      <c r="A249" s="3"/>
      <c r="B249" s="3"/>
      <c r="C249" s="3"/>
      <c r="D249" s="3"/>
      <c r="E249" s="23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>
      <c r="A250" s="3"/>
      <c r="B250" s="3"/>
      <c r="C250" s="3"/>
      <c r="D250" s="3"/>
      <c r="E250" s="23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>
      <c r="A251" s="3"/>
      <c r="B251" s="3"/>
      <c r="C251" s="3"/>
      <c r="D251" s="3"/>
      <c r="E251" s="23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customHeight="1">
      <c r="A252" s="3"/>
      <c r="B252" s="3"/>
      <c r="C252" s="3"/>
      <c r="D252" s="3"/>
      <c r="E252" s="23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customHeight="1">
      <c r="A253" s="3"/>
      <c r="B253" s="3"/>
      <c r="C253" s="3"/>
      <c r="D253" s="3"/>
      <c r="E253" s="23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customHeight="1">
      <c r="A254" s="3"/>
      <c r="B254" s="3"/>
      <c r="C254" s="3"/>
      <c r="D254" s="3"/>
      <c r="E254" s="23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customHeight="1">
      <c r="A255" s="3"/>
      <c r="B255" s="3"/>
      <c r="C255" s="3"/>
      <c r="D255" s="3"/>
      <c r="E255" s="23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customHeight="1">
      <c r="A256" s="3"/>
      <c r="B256" s="3"/>
      <c r="C256" s="3"/>
      <c r="D256" s="3"/>
      <c r="E256" s="23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customHeight="1">
      <c r="A257" s="3"/>
      <c r="B257" s="3"/>
      <c r="C257" s="3"/>
      <c r="D257" s="3"/>
      <c r="E257" s="23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customHeight="1">
      <c r="A258" s="3"/>
      <c r="B258" s="3"/>
      <c r="C258" s="3"/>
      <c r="D258" s="3"/>
      <c r="E258" s="23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customHeight="1">
      <c r="A259" s="3"/>
      <c r="B259" s="3"/>
      <c r="C259" s="3"/>
      <c r="D259" s="3"/>
      <c r="E259" s="23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customHeight="1">
      <c r="A260" s="3"/>
      <c r="B260" s="3"/>
      <c r="C260" s="3"/>
      <c r="D260" s="3"/>
      <c r="E260" s="23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customHeight="1">
      <c r="A261" s="3"/>
      <c r="B261" s="3"/>
      <c r="C261" s="3"/>
      <c r="D261" s="3"/>
      <c r="E261" s="23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customHeight="1">
      <c r="A262" s="3"/>
      <c r="B262" s="3"/>
      <c r="C262" s="3"/>
      <c r="D262" s="3"/>
      <c r="E262" s="23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customHeight="1">
      <c r="A263" s="3"/>
      <c r="B263" s="3"/>
      <c r="C263" s="3"/>
      <c r="D263" s="3"/>
      <c r="E263" s="23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customHeight="1">
      <c r="A264" s="3"/>
      <c r="B264" s="3"/>
      <c r="C264" s="3"/>
      <c r="D264" s="3"/>
      <c r="E264" s="23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customHeight="1">
      <c r="A265" s="3"/>
      <c r="B265" s="3"/>
      <c r="C265" s="3"/>
      <c r="D265" s="3"/>
      <c r="E265" s="23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customHeight="1">
      <c r="A266" s="3"/>
      <c r="B266" s="3"/>
      <c r="C266" s="3"/>
      <c r="D266" s="3"/>
      <c r="E266" s="23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customHeight="1">
      <c r="A267" s="3"/>
      <c r="B267" s="3"/>
      <c r="C267" s="3"/>
      <c r="D267" s="3"/>
      <c r="E267" s="23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customHeight="1">
      <c r="A268" s="3"/>
      <c r="B268" s="3"/>
      <c r="C268" s="3"/>
      <c r="D268" s="3"/>
      <c r="E268" s="23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customHeight="1">
      <c r="A269" s="3"/>
      <c r="B269" s="3"/>
      <c r="C269" s="3"/>
      <c r="D269" s="3"/>
      <c r="E269" s="23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customHeight="1">
      <c r="A270" s="3"/>
      <c r="B270" s="3"/>
      <c r="C270" s="3"/>
      <c r="D270" s="3"/>
      <c r="E270" s="23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customHeight="1">
      <c r="A271" s="3"/>
      <c r="B271" s="3"/>
      <c r="C271" s="3"/>
      <c r="D271" s="3"/>
      <c r="E271" s="23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customHeight="1">
      <c r="A272" s="3"/>
      <c r="B272" s="3"/>
      <c r="C272" s="3"/>
      <c r="D272" s="3"/>
      <c r="E272" s="23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customHeight="1">
      <c r="A273" s="3"/>
      <c r="B273" s="3"/>
      <c r="C273" s="3"/>
      <c r="D273" s="3"/>
      <c r="E273" s="23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customHeight="1">
      <c r="A274" s="3"/>
      <c r="B274" s="3"/>
      <c r="C274" s="3"/>
      <c r="D274" s="3"/>
      <c r="E274" s="23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customHeight="1">
      <c r="A275" s="3"/>
      <c r="B275" s="3"/>
      <c r="C275" s="3"/>
      <c r="D275" s="3"/>
      <c r="E275" s="23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customHeight="1">
      <c r="A276" s="3"/>
      <c r="B276" s="3"/>
      <c r="C276" s="3"/>
      <c r="D276" s="3"/>
      <c r="E276" s="23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customHeight="1">
      <c r="A277" s="3"/>
      <c r="B277" s="3"/>
      <c r="C277" s="3"/>
      <c r="D277" s="3"/>
      <c r="E277" s="23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customHeight="1">
      <c r="A278" s="3"/>
      <c r="B278" s="3"/>
      <c r="C278" s="3"/>
      <c r="D278" s="3"/>
      <c r="E278" s="23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customHeight="1">
      <c r="A279" s="3"/>
      <c r="B279" s="3"/>
      <c r="C279" s="3"/>
      <c r="D279" s="3"/>
      <c r="E279" s="23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customHeight="1">
      <c r="A280" s="3"/>
      <c r="B280" s="3"/>
      <c r="C280" s="3"/>
      <c r="D280" s="3"/>
      <c r="E280" s="23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customHeight="1">
      <c r="A281" s="3"/>
      <c r="B281" s="3"/>
      <c r="C281" s="3"/>
      <c r="D281" s="3"/>
      <c r="E281" s="23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customHeight="1">
      <c r="A282" s="3"/>
      <c r="B282" s="3"/>
      <c r="C282" s="3"/>
      <c r="D282" s="3"/>
      <c r="E282" s="23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customHeight="1">
      <c r="A283" s="3"/>
      <c r="B283" s="3"/>
      <c r="C283" s="3"/>
      <c r="D283" s="3"/>
      <c r="E283" s="23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customHeight="1">
      <c r="A284" s="3"/>
      <c r="B284" s="3"/>
      <c r="C284" s="3"/>
      <c r="D284" s="3"/>
      <c r="E284" s="23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customHeight="1">
      <c r="A285" s="3"/>
      <c r="B285" s="3"/>
      <c r="C285" s="3"/>
      <c r="D285" s="3"/>
      <c r="E285" s="23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customHeight="1">
      <c r="A286" s="3"/>
      <c r="B286" s="3"/>
      <c r="C286" s="3"/>
      <c r="D286" s="3"/>
      <c r="E286" s="23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customHeight="1">
      <c r="A287" s="3"/>
      <c r="B287" s="3"/>
      <c r="C287" s="3"/>
      <c r="D287" s="3"/>
      <c r="E287" s="23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customHeight="1">
      <c r="A288" s="3"/>
      <c r="B288" s="3"/>
      <c r="C288" s="3"/>
      <c r="D288" s="3"/>
      <c r="E288" s="23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customHeight="1">
      <c r="A289" s="3"/>
      <c r="B289" s="3"/>
      <c r="C289" s="3"/>
      <c r="D289" s="3"/>
      <c r="E289" s="23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customHeight="1">
      <c r="A290" s="3"/>
      <c r="B290" s="3"/>
      <c r="C290" s="3"/>
      <c r="D290" s="3"/>
      <c r="E290" s="23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customHeight="1">
      <c r="A291" s="3"/>
      <c r="B291" s="3"/>
      <c r="C291" s="3"/>
      <c r="D291" s="3"/>
      <c r="E291" s="23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customHeight="1">
      <c r="A292" s="3"/>
      <c r="B292" s="3"/>
      <c r="C292" s="3"/>
      <c r="D292" s="3"/>
      <c r="E292" s="23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customHeight="1">
      <c r="A293" s="3"/>
      <c r="B293" s="3"/>
      <c r="C293" s="3"/>
      <c r="D293" s="3"/>
      <c r="E293" s="23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customHeight="1">
      <c r="A294" s="3"/>
      <c r="B294" s="3"/>
      <c r="C294" s="3"/>
      <c r="D294" s="3"/>
      <c r="E294" s="23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customHeight="1">
      <c r="A295" s="3"/>
      <c r="B295" s="3"/>
      <c r="C295" s="3"/>
      <c r="D295" s="3"/>
      <c r="E295" s="23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customHeight="1">
      <c r="A296" s="3"/>
      <c r="B296" s="3"/>
      <c r="C296" s="3"/>
      <c r="D296" s="3"/>
      <c r="E296" s="23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customHeight="1">
      <c r="A297" s="3"/>
      <c r="B297" s="3"/>
      <c r="C297" s="3"/>
      <c r="D297" s="3"/>
      <c r="E297" s="23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customHeight="1">
      <c r="A298" s="3"/>
      <c r="B298" s="3"/>
      <c r="C298" s="3"/>
      <c r="D298" s="3"/>
      <c r="E298" s="23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customHeight="1">
      <c r="A299" s="3"/>
      <c r="B299" s="3"/>
      <c r="C299" s="3"/>
      <c r="D299" s="3"/>
      <c r="E299" s="23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customHeight="1">
      <c r="A300" s="3"/>
      <c r="B300" s="3"/>
      <c r="C300" s="3"/>
      <c r="D300" s="3"/>
      <c r="E300" s="23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customHeight="1">
      <c r="A301" s="3"/>
      <c r="B301" s="3"/>
      <c r="C301" s="3"/>
      <c r="D301" s="3"/>
      <c r="E301" s="23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customHeight="1">
      <c r="A302" s="3"/>
      <c r="B302" s="3"/>
      <c r="C302" s="3"/>
      <c r="D302" s="3"/>
      <c r="E302" s="23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customHeight="1">
      <c r="A303" s="3"/>
      <c r="B303" s="3"/>
      <c r="C303" s="3"/>
      <c r="D303" s="3"/>
      <c r="E303" s="23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customHeight="1">
      <c r="A304" s="3"/>
      <c r="B304" s="3"/>
      <c r="C304" s="3"/>
      <c r="D304" s="3"/>
      <c r="E304" s="23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customHeight="1">
      <c r="A305" s="3"/>
      <c r="B305" s="3"/>
      <c r="C305" s="3"/>
      <c r="D305" s="3"/>
      <c r="E305" s="23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customHeight="1">
      <c r="A306" s="3"/>
      <c r="B306" s="3"/>
      <c r="C306" s="3"/>
      <c r="D306" s="3"/>
      <c r="E306" s="23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customHeight="1">
      <c r="A307" s="3"/>
      <c r="B307" s="3"/>
      <c r="C307" s="3"/>
      <c r="D307" s="3"/>
      <c r="E307" s="23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customHeight="1">
      <c r="A308" s="3"/>
      <c r="B308" s="3"/>
      <c r="C308" s="3"/>
      <c r="D308" s="3"/>
      <c r="E308" s="23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customHeight="1">
      <c r="A309" s="3"/>
      <c r="B309" s="3"/>
      <c r="C309" s="3"/>
      <c r="D309" s="3"/>
      <c r="E309" s="23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customHeight="1">
      <c r="A310" s="3"/>
      <c r="B310" s="3"/>
      <c r="C310" s="3"/>
      <c r="D310" s="3"/>
      <c r="E310" s="23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customHeight="1">
      <c r="A311" s="3"/>
      <c r="B311" s="3"/>
      <c r="C311" s="3"/>
      <c r="D311" s="3"/>
      <c r="E311" s="23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customHeight="1">
      <c r="A312" s="3"/>
      <c r="B312" s="3"/>
      <c r="C312" s="3"/>
      <c r="D312" s="3"/>
      <c r="E312" s="23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customHeight="1">
      <c r="A313" s="3"/>
      <c r="B313" s="3"/>
      <c r="C313" s="3"/>
      <c r="D313" s="3"/>
      <c r="E313" s="23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customHeight="1">
      <c r="A314" s="3"/>
      <c r="B314" s="3"/>
      <c r="C314" s="3"/>
      <c r="D314" s="3"/>
      <c r="E314" s="23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customHeight="1">
      <c r="A315" s="3"/>
      <c r="B315" s="3"/>
      <c r="C315" s="3"/>
      <c r="D315" s="3"/>
      <c r="E315" s="23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customHeight="1">
      <c r="A316" s="3"/>
      <c r="B316" s="3"/>
      <c r="C316" s="3"/>
      <c r="D316" s="3"/>
      <c r="E316" s="23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customHeight="1">
      <c r="A317" s="3"/>
      <c r="B317" s="3"/>
      <c r="C317" s="3"/>
      <c r="D317" s="3"/>
      <c r="E317" s="23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customHeight="1">
      <c r="A318" s="3"/>
      <c r="B318" s="3"/>
      <c r="C318" s="3"/>
      <c r="D318" s="3"/>
      <c r="E318" s="23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customHeight="1">
      <c r="A319" s="3"/>
      <c r="B319" s="3"/>
      <c r="C319" s="3"/>
      <c r="D319" s="3"/>
      <c r="E319" s="23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customHeight="1">
      <c r="A320" s="3"/>
      <c r="B320" s="3"/>
      <c r="C320" s="3"/>
      <c r="D320" s="3"/>
      <c r="E320" s="23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customHeight="1">
      <c r="A321" s="3"/>
      <c r="B321" s="3"/>
      <c r="C321" s="3"/>
      <c r="D321" s="3"/>
      <c r="E321" s="23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customHeight="1">
      <c r="A322" s="3"/>
      <c r="B322" s="3"/>
      <c r="C322" s="3"/>
      <c r="D322" s="3"/>
      <c r="E322" s="23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customHeight="1">
      <c r="A323" s="3"/>
      <c r="B323" s="3"/>
      <c r="C323" s="3"/>
      <c r="D323" s="3"/>
      <c r="E323" s="23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customHeight="1">
      <c r="A324" s="3"/>
      <c r="B324" s="3"/>
      <c r="C324" s="3"/>
      <c r="D324" s="3"/>
      <c r="E324" s="23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customHeight="1">
      <c r="A325" s="3"/>
      <c r="B325" s="3"/>
      <c r="C325" s="3"/>
      <c r="D325" s="3"/>
      <c r="E325" s="23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customHeight="1">
      <c r="A326" s="3"/>
      <c r="B326" s="3"/>
      <c r="C326" s="3"/>
      <c r="D326" s="3"/>
      <c r="E326" s="23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customHeight="1">
      <c r="A327" s="3"/>
      <c r="B327" s="3"/>
      <c r="C327" s="3"/>
      <c r="D327" s="3"/>
      <c r="E327" s="23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customHeight="1">
      <c r="A328" s="3"/>
      <c r="B328" s="3"/>
      <c r="C328" s="3"/>
      <c r="D328" s="3"/>
      <c r="E328" s="23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customHeight="1">
      <c r="A329" s="3"/>
      <c r="B329" s="3"/>
      <c r="C329" s="3"/>
      <c r="D329" s="3"/>
      <c r="E329" s="23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customHeight="1">
      <c r="A330" s="3"/>
      <c r="B330" s="3"/>
      <c r="C330" s="3"/>
      <c r="D330" s="3"/>
      <c r="E330" s="23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customHeight="1">
      <c r="A331" s="3"/>
      <c r="B331" s="3"/>
      <c r="C331" s="3"/>
      <c r="D331" s="3"/>
      <c r="E331" s="23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customHeight="1">
      <c r="A332" s="3"/>
      <c r="B332" s="3"/>
      <c r="C332" s="3"/>
      <c r="D332" s="3"/>
      <c r="E332" s="23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customHeight="1">
      <c r="A333" s="3"/>
      <c r="B333" s="3"/>
      <c r="C333" s="3"/>
      <c r="D333" s="3"/>
      <c r="E333" s="23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customHeight="1">
      <c r="A334" s="3"/>
      <c r="B334" s="3"/>
      <c r="C334" s="3"/>
      <c r="D334" s="3"/>
      <c r="E334" s="23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customHeight="1">
      <c r="A335" s="3"/>
      <c r="B335" s="3"/>
      <c r="C335" s="3"/>
      <c r="D335" s="3"/>
      <c r="E335" s="23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customHeight="1">
      <c r="A336" s="3"/>
      <c r="B336" s="3"/>
      <c r="C336" s="3"/>
      <c r="D336" s="3"/>
      <c r="E336" s="23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customHeight="1">
      <c r="A337" s="3"/>
      <c r="B337" s="3"/>
      <c r="C337" s="3"/>
      <c r="D337" s="3"/>
      <c r="E337" s="23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customHeight="1">
      <c r="A338" s="3"/>
      <c r="B338" s="3"/>
      <c r="C338" s="3"/>
      <c r="D338" s="3"/>
      <c r="E338" s="23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customHeight="1">
      <c r="A339" s="3"/>
      <c r="B339" s="3"/>
      <c r="C339" s="3"/>
      <c r="D339" s="3"/>
      <c r="E339" s="23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customHeight="1">
      <c r="A340" s="3"/>
      <c r="B340" s="3"/>
      <c r="C340" s="3"/>
      <c r="D340" s="3"/>
      <c r="E340" s="23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customHeight="1">
      <c r="A341" s="3"/>
      <c r="B341" s="3"/>
      <c r="C341" s="3"/>
      <c r="D341" s="3"/>
      <c r="E341" s="23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customHeight="1">
      <c r="A342" s="3"/>
      <c r="B342" s="3"/>
      <c r="C342" s="3"/>
      <c r="D342" s="3"/>
      <c r="E342" s="23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customHeight="1">
      <c r="A343" s="3"/>
      <c r="B343" s="3"/>
      <c r="C343" s="3"/>
      <c r="D343" s="3"/>
      <c r="E343" s="23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customHeight="1">
      <c r="A344" s="3"/>
      <c r="B344" s="3"/>
      <c r="C344" s="3"/>
      <c r="D344" s="3"/>
      <c r="E344" s="23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customHeight="1">
      <c r="A345" s="3"/>
      <c r="B345" s="3"/>
      <c r="C345" s="3"/>
      <c r="D345" s="3"/>
      <c r="E345" s="23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customHeight="1">
      <c r="A346" s="3"/>
      <c r="B346" s="3"/>
      <c r="C346" s="3"/>
      <c r="D346" s="3"/>
      <c r="E346" s="23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customHeight="1">
      <c r="A347" s="3"/>
      <c r="B347" s="3"/>
      <c r="C347" s="3"/>
      <c r="D347" s="3"/>
      <c r="E347" s="23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customHeight="1">
      <c r="A348" s="3"/>
      <c r="B348" s="3"/>
      <c r="C348" s="3"/>
      <c r="D348" s="3"/>
      <c r="E348" s="23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customHeight="1">
      <c r="A349" s="3"/>
      <c r="B349" s="3"/>
      <c r="C349" s="3"/>
      <c r="D349" s="3"/>
      <c r="E349" s="23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customHeight="1">
      <c r="A350" s="3"/>
      <c r="B350" s="3"/>
      <c r="C350" s="3"/>
      <c r="D350" s="3"/>
      <c r="E350" s="23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customHeight="1">
      <c r="A351" s="3"/>
      <c r="B351" s="3"/>
      <c r="C351" s="3"/>
      <c r="D351" s="3"/>
      <c r="E351" s="23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customHeight="1">
      <c r="A352" s="3"/>
      <c r="B352" s="3"/>
      <c r="C352" s="3"/>
      <c r="D352" s="3"/>
      <c r="E352" s="23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customHeight="1">
      <c r="A353" s="3"/>
      <c r="B353" s="3"/>
      <c r="C353" s="3"/>
      <c r="D353" s="3"/>
      <c r="E353" s="23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customHeight="1">
      <c r="A354" s="3"/>
      <c r="B354" s="3"/>
      <c r="C354" s="3"/>
      <c r="D354" s="3"/>
      <c r="E354" s="23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customHeight="1">
      <c r="A355" s="3"/>
      <c r="B355" s="3"/>
      <c r="C355" s="3"/>
      <c r="D355" s="3"/>
      <c r="E355" s="23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customHeight="1">
      <c r="A356" s="3"/>
      <c r="B356" s="3"/>
      <c r="C356" s="3"/>
      <c r="D356" s="3"/>
      <c r="E356" s="23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customHeight="1">
      <c r="A357" s="3"/>
      <c r="B357" s="3"/>
      <c r="C357" s="3"/>
      <c r="D357" s="3"/>
      <c r="E357" s="23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customHeight="1">
      <c r="A358" s="3"/>
      <c r="B358" s="3"/>
      <c r="C358" s="3"/>
      <c r="D358" s="3"/>
      <c r="E358" s="23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customHeight="1">
      <c r="A359" s="3"/>
      <c r="B359" s="3"/>
      <c r="C359" s="3"/>
      <c r="D359" s="3"/>
      <c r="E359" s="23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customHeight="1">
      <c r="A360" s="3"/>
      <c r="B360" s="3"/>
      <c r="C360" s="3"/>
      <c r="D360" s="3"/>
      <c r="E360" s="23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customHeight="1">
      <c r="A361" s="3"/>
      <c r="B361" s="3"/>
      <c r="C361" s="3"/>
      <c r="D361" s="3"/>
      <c r="E361" s="23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customHeight="1">
      <c r="A362" s="3"/>
      <c r="B362" s="3"/>
      <c r="C362" s="3"/>
      <c r="D362" s="3"/>
      <c r="E362" s="23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customHeight="1">
      <c r="A363" s="3"/>
      <c r="B363" s="3"/>
      <c r="C363" s="3"/>
      <c r="D363" s="3"/>
      <c r="E363" s="23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customHeight="1">
      <c r="A364" s="3"/>
      <c r="B364" s="3"/>
      <c r="C364" s="3"/>
      <c r="D364" s="3"/>
      <c r="E364" s="23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customHeight="1">
      <c r="A365" s="3"/>
      <c r="B365" s="3"/>
      <c r="C365" s="3"/>
      <c r="D365" s="3"/>
      <c r="E365" s="23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customHeight="1">
      <c r="A366" s="3"/>
      <c r="B366" s="3"/>
      <c r="C366" s="3"/>
      <c r="D366" s="3"/>
      <c r="E366" s="23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customHeight="1">
      <c r="A367" s="3"/>
      <c r="B367" s="3"/>
      <c r="C367" s="3"/>
      <c r="D367" s="3"/>
      <c r="E367" s="23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customHeight="1">
      <c r="A368" s="3"/>
      <c r="B368" s="3"/>
      <c r="C368" s="3"/>
      <c r="D368" s="3"/>
      <c r="E368" s="23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customHeight="1">
      <c r="A369" s="3"/>
      <c r="B369" s="3"/>
      <c r="C369" s="3"/>
      <c r="D369" s="3"/>
      <c r="E369" s="23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customHeight="1">
      <c r="A370" s="3"/>
      <c r="B370" s="3"/>
      <c r="C370" s="3"/>
      <c r="D370" s="3"/>
      <c r="E370" s="23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customHeight="1">
      <c r="A371" s="3"/>
      <c r="B371" s="3"/>
      <c r="C371" s="3"/>
      <c r="D371" s="3"/>
      <c r="E371" s="23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customHeight="1">
      <c r="A372" s="3"/>
      <c r="B372" s="3"/>
      <c r="C372" s="3"/>
      <c r="D372" s="3"/>
      <c r="E372" s="23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customHeight="1">
      <c r="A373" s="3"/>
      <c r="B373" s="3"/>
      <c r="C373" s="3"/>
      <c r="D373" s="3"/>
      <c r="E373" s="23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customHeight="1">
      <c r="A374" s="3"/>
      <c r="B374" s="3"/>
      <c r="C374" s="3"/>
      <c r="D374" s="3"/>
      <c r="E374" s="23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customHeight="1">
      <c r="A375" s="3"/>
      <c r="B375" s="3"/>
      <c r="C375" s="3"/>
      <c r="D375" s="3"/>
      <c r="E375" s="23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customHeight="1">
      <c r="A376" s="3"/>
      <c r="B376" s="3"/>
      <c r="C376" s="3"/>
      <c r="D376" s="3"/>
      <c r="E376" s="23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customHeight="1">
      <c r="A377" s="3"/>
      <c r="B377" s="3"/>
      <c r="C377" s="3"/>
      <c r="D377" s="3"/>
      <c r="E377" s="23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customHeight="1">
      <c r="A378" s="3"/>
      <c r="B378" s="3"/>
      <c r="C378" s="3"/>
      <c r="D378" s="3"/>
      <c r="E378" s="23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customHeight="1">
      <c r="A379" s="3"/>
      <c r="B379" s="3"/>
      <c r="C379" s="3"/>
      <c r="D379" s="3"/>
      <c r="E379" s="23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customHeight="1">
      <c r="A380" s="3"/>
      <c r="B380" s="3"/>
      <c r="C380" s="3"/>
      <c r="D380" s="3"/>
      <c r="E380" s="23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customHeight="1">
      <c r="A381" s="3"/>
      <c r="B381" s="3"/>
      <c r="C381" s="3"/>
      <c r="D381" s="3"/>
      <c r="E381" s="23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customHeight="1">
      <c r="A382" s="3"/>
      <c r="B382" s="3"/>
      <c r="C382" s="3"/>
      <c r="D382" s="3"/>
      <c r="E382" s="23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customHeight="1">
      <c r="A383" s="3"/>
      <c r="B383" s="3"/>
      <c r="C383" s="3"/>
      <c r="D383" s="3"/>
      <c r="E383" s="23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customHeight="1">
      <c r="A384" s="3"/>
      <c r="B384" s="3"/>
      <c r="C384" s="3"/>
      <c r="D384" s="3"/>
      <c r="E384" s="23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customHeight="1">
      <c r="A385" s="3"/>
      <c r="B385" s="3"/>
      <c r="C385" s="3"/>
      <c r="D385" s="3"/>
      <c r="E385" s="23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customHeight="1">
      <c r="A386" s="3"/>
      <c r="B386" s="3"/>
      <c r="C386" s="3"/>
      <c r="D386" s="3"/>
      <c r="E386" s="23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customHeight="1">
      <c r="A387" s="3"/>
      <c r="B387" s="3"/>
      <c r="C387" s="3"/>
      <c r="D387" s="3"/>
      <c r="E387" s="23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customHeight="1">
      <c r="A388" s="3"/>
      <c r="B388" s="3"/>
      <c r="C388" s="3"/>
      <c r="D388" s="3"/>
      <c r="E388" s="23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customHeight="1">
      <c r="A389" s="3"/>
      <c r="B389" s="3"/>
      <c r="C389" s="3"/>
      <c r="D389" s="3"/>
      <c r="E389" s="23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customHeight="1">
      <c r="A390" s="3"/>
      <c r="B390" s="3"/>
      <c r="C390" s="3"/>
      <c r="D390" s="3"/>
      <c r="E390" s="23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customHeight="1">
      <c r="A391" s="3"/>
      <c r="B391" s="3"/>
      <c r="C391" s="3"/>
      <c r="D391" s="3"/>
      <c r="E391" s="23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customHeight="1">
      <c r="A392" s="3"/>
      <c r="B392" s="3"/>
      <c r="C392" s="3"/>
      <c r="D392" s="3"/>
      <c r="E392" s="23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customHeight="1">
      <c r="A393" s="3"/>
      <c r="B393" s="3"/>
      <c r="C393" s="3"/>
      <c r="D393" s="3"/>
      <c r="E393" s="23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customHeight="1">
      <c r="A394" s="3"/>
      <c r="B394" s="3"/>
      <c r="C394" s="3"/>
      <c r="D394" s="3"/>
      <c r="E394" s="23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customHeight="1">
      <c r="A395" s="3"/>
      <c r="B395" s="3"/>
      <c r="C395" s="3"/>
      <c r="D395" s="3"/>
      <c r="E395" s="23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customHeight="1">
      <c r="A396" s="3"/>
      <c r="B396" s="3"/>
      <c r="C396" s="3"/>
      <c r="D396" s="3"/>
      <c r="E396" s="23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customHeight="1">
      <c r="A397" s="3"/>
      <c r="B397" s="3"/>
      <c r="C397" s="3"/>
      <c r="D397" s="3"/>
      <c r="E397" s="23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customHeight="1">
      <c r="A398" s="3"/>
      <c r="B398" s="3"/>
      <c r="C398" s="3"/>
      <c r="D398" s="3"/>
      <c r="E398" s="23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customHeight="1">
      <c r="A399" s="3"/>
      <c r="B399" s="3"/>
      <c r="C399" s="3"/>
      <c r="D399" s="3"/>
      <c r="E399" s="23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customHeight="1">
      <c r="A400" s="3"/>
      <c r="B400" s="3"/>
      <c r="C400" s="3"/>
      <c r="D400" s="3"/>
      <c r="E400" s="23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customHeight="1">
      <c r="A401" s="3"/>
      <c r="B401" s="3"/>
      <c r="C401" s="3"/>
      <c r="D401" s="3"/>
      <c r="E401" s="23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customHeight="1">
      <c r="A402" s="3"/>
      <c r="B402" s="3"/>
      <c r="C402" s="3"/>
      <c r="D402" s="3"/>
      <c r="E402" s="23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customHeight="1">
      <c r="A403" s="3"/>
      <c r="B403" s="3"/>
      <c r="C403" s="3"/>
      <c r="D403" s="3"/>
      <c r="E403" s="23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customHeight="1">
      <c r="A404" s="3"/>
      <c r="B404" s="3"/>
      <c r="C404" s="3"/>
      <c r="D404" s="3"/>
      <c r="E404" s="23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customHeight="1">
      <c r="A405" s="3"/>
      <c r="B405" s="3"/>
      <c r="C405" s="3"/>
      <c r="D405" s="3"/>
      <c r="E405" s="23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customHeight="1">
      <c r="A406" s="3"/>
      <c r="B406" s="3"/>
      <c r="C406" s="3"/>
      <c r="D406" s="3"/>
      <c r="E406" s="23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customHeight="1">
      <c r="A407" s="3"/>
      <c r="B407" s="3"/>
      <c r="C407" s="3"/>
      <c r="D407" s="3"/>
      <c r="E407" s="23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customHeight="1">
      <c r="A408" s="3"/>
      <c r="B408" s="3"/>
      <c r="C408" s="3"/>
      <c r="D408" s="3"/>
      <c r="E408" s="23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customHeight="1">
      <c r="A409" s="3"/>
      <c r="B409" s="3"/>
      <c r="C409" s="3"/>
      <c r="D409" s="3"/>
      <c r="E409" s="23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customHeight="1">
      <c r="A410" s="3"/>
      <c r="B410" s="3"/>
      <c r="C410" s="3"/>
      <c r="D410" s="3"/>
      <c r="E410" s="23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customHeight="1">
      <c r="A411" s="3"/>
      <c r="B411" s="3"/>
      <c r="C411" s="3"/>
      <c r="D411" s="3"/>
      <c r="E411" s="23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customHeight="1">
      <c r="A412" s="3"/>
      <c r="B412" s="3"/>
      <c r="C412" s="3"/>
      <c r="D412" s="3"/>
      <c r="E412" s="23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customHeight="1">
      <c r="A413" s="3"/>
      <c r="B413" s="3"/>
      <c r="C413" s="3"/>
      <c r="D413" s="3"/>
      <c r="E413" s="23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customHeight="1">
      <c r="A414" s="3"/>
      <c r="B414" s="3"/>
      <c r="C414" s="3"/>
      <c r="D414" s="3"/>
      <c r="E414" s="23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customHeight="1">
      <c r="A415" s="3"/>
      <c r="B415" s="3"/>
      <c r="C415" s="3"/>
      <c r="D415" s="3"/>
      <c r="E415" s="23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customHeight="1">
      <c r="A416" s="3"/>
      <c r="B416" s="3"/>
      <c r="C416" s="3"/>
      <c r="D416" s="3"/>
      <c r="E416" s="23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customHeight="1">
      <c r="A417" s="3"/>
      <c r="B417" s="3"/>
      <c r="C417" s="3"/>
      <c r="D417" s="3"/>
      <c r="E417" s="23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customHeight="1">
      <c r="A418" s="3"/>
      <c r="B418" s="3"/>
      <c r="C418" s="3"/>
      <c r="D418" s="3"/>
      <c r="E418" s="23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customHeight="1">
      <c r="A419" s="3"/>
      <c r="B419" s="3"/>
      <c r="C419" s="3"/>
      <c r="D419" s="3"/>
      <c r="E419" s="23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customHeight="1">
      <c r="A420" s="3"/>
      <c r="B420" s="3"/>
      <c r="C420" s="3"/>
      <c r="D420" s="3"/>
      <c r="E420" s="23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customHeight="1">
      <c r="A421" s="3"/>
      <c r="B421" s="3"/>
      <c r="C421" s="3"/>
      <c r="D421" s="3"/>
      <c r="E421" s="23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customHeight="1">
      <c r="A422" s="3"/>
      <c r="B422" s="3"/>
      <c r="C422" s="3"/>
      <c r="D422" s="3"/>
      <c r="E422" s="23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customHeight="1">
      <c r="A423" s="3"/>
      <c r="B423" s="3"/>
      <c r="C423" s="3"/>
      <c r="D423" s="3"/>
      <c r="E423" s="23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customHeight="1">
      <c r="A424" s="3"/>
      <c r="B424" s="3"/>
      <c r="C424" s="3"/>
      <c r="D424" s="3"/>
      <c r="E424" s="23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customHeight="1">
      <c r="A425" s="3"/>
      <c r="B425" s="3"/>
      <c r="C425" s="3"/>
      <c r="D425" s="3"/>
      <c r="E425" s="23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customHeight="1">
      <c r="A426" s="3"/>
      <c r="B426" s="3"/>
      <c r="C426" s="3"/>
      <c r="D426" s="3"/>
      <c r="E426" s="23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customHeight="1">
      <c r="A427" s="3"/>
      <c r="B427" s="3"/>
      <c r="C427" s="3"/>
      <c r="D427" s="3"/>
      <c r="E427" s="23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customHeight="1">
      <c r="A428" s="3"/>
      <c r="B428" s="3"/>
      <c r="C428" s="3"/>
      <c r="D428" s="3"/>
      <c r="E428" s="23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customHeight="1">
      <c r="A429" s="3"/>
      <c r="B429" s="3"/>
      <c r="C429" s="3"/>
      <c r="D429" s="3"/>
      <c r="E429" s="23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customHeight="1">
      <c r="A430" s="3"/>
      <c r="B430" s="3"/>
      <c r="C430" s="3"/>
      <c r="D430" s="3"/>
      <c r="E430" s="23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customHeight="1">
      <c r="A431" s="3"/>
      <c r="B431" s="3"/>
      <c r="C431" s="3"/>
      <c r="D431" s="3"/>
      <c r="E431" s="23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customHeight="1">
      <c r="A432" s="3"/>
      <c r="B432" s="3"/>
      <c r="C432" s="3"/>
      <c r="D432" s="3"/>
      <c r="E432" s="23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customHeight="1">
      <c r="A433" s="3"/>
      <c r="B433" s="3"/>
      <c r="C433" s="3"/>
      <c r="D433" s="3"/>
      <c r="E433" s="23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customHeight="1">
      <c r="A434" s="3"/>
      <c r="B434" s="3"/>
      <c r="C434" s="3"/>
      <c r="D434" s="3"/>
      <c r="E434" s="23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customHeight="1">
      <c r="A435" s="3"/>
      <c r="B435" s="3"/>
      <c r="C435" s="3"/>
      <c r="D435" s="3"/>
      <c r="E435" s="23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customHeight="1">
      <c r="A436" s="3"/>
      <c r="B436" s="3"/>
      <c r="C436" s="3"/>
      <c r="D436" s="3"/>
      <c r="E436" s="23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customHeight="1">
      <c r="A437" s="3"/>
      <c r="B437" s="3"/>
      <c r="C437" s="3"/>
      <c r="D437" s="3"/>
      <c r="E437" s="23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customHeight="1">
      <c r="A438" s="3"/>
      <c r="B438" s="3"/>
      <c r="C438" s="3"/>
      <c r="D438" s="3"/>
      <c r="E438" s="23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customHeight="1">
      <c r="A439" s="3"/>
      <c r="B439" s="3"/>
      <c r="C439" s="3"/>
      <c r="D439" s="3"/>
      <c r="E439" s="23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customHeight="1">
      <c r="A440" s="3"/>
      <c r="B440" s="3"/>
      <c r="C440" s="3"/>
      <c r="D440" s="3"/>
      <c r="E440" s="23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customHeight="1">
      <c r="A441" s="3"/>
      <c r="B441" s="3"/>
      <c r="C441" s="3"/>
      <c r="D441" s="3"/>
      <c r="E441" s="23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customHeight="1">
      <c r="A442" s="3"/>
      <c r="B442" s="3"/>
      <c r="C442" s="3"/>
      <c r="D442" s="3"/>
      <c r="E442" s="23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customHeight="1">
      <c r="A443" s="3"/>
      <c r="B443" s="3"/>
      <c r="C443" s="3"/>
      <c r="D443" s="3"/>
      <c r="E443" s="23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customHeight="1">
      <c r="A444" s="3"/>
      <c r="B444" s="3"/>
      <c r="C444" s="3"/>
      <c r="D444" s="3"/>
      <c r="E444" s="23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customHeight="1">
      <c r="A445" s="3"/>
      <c r="B445" s="3"/>
      <c r="C445" s="3"/>
      <c r="D445" s="3"/>
      <c r="E445" s="23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customHeight="1">
      <c r="A446" s="3"/>
      <c r="B446" s="3"/>
      <c r="C446" s="3"/>
      <c r="D446" s="3"/>
      <c r="E446" s="23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customHeight="1">
      <c r="A447" s="3"/>
      <c r="B447" s="3"/>
      <c r="C447" s="3"/>
      <c r="D447" s="3"/>
      <c r="E447" s="23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customHeight="1">
      <c r="A448" s="3"/>
      <c r="B448" s="3"/>
      <c r="C448" s="3"/>
      <c r="D448" s="3"/>
      <c r="E448" s="23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customHeight="1">
      <c r="A449" s="3"/>
      <c r="B449" s="3"/>
      <c r="C449" s="3"/>
      <c r="D449" s="3"/>
      <c r="E449" s="23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customHeight="1">
      <c r="A450" s="3"/>
      <c r="B450" s="3"/>
      <c r="C450" s="3"/>
      <c r="D450" s="3"/>
      <c r="E450" s="23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customHeight="1">
      <c r="A451" s="3"/>
      <c r="B451" s="3"/>
      <c r="C451" s="3"/>
      <c r="D451" s="3"/>
      <c r="E451" s="23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customHeight="1">
      <c r="A452" s="3"/>
      <c r="B452" s="3"/>
      <c r="C452" s="3"/>
      <c r="D452" s="3"/>
      <c r="E452" s="23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customHeight="1">
      <c r="A453" s="3"/>
      <c r="B453" s="3"/>
      <c r="C453" s="3"/>
      <c r="D453" s="3"/>
      <c r="E453" s="23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customHeight="1">
      <c r="A454" s="3"/>
      <c r="B454" s="3"/>
      <c r="C454" s="3"/>
      <c r="D454" s="3"/>
      <c r="E454" s="23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customHeight="1">
      <c r="A455" s="3"/>
      <c r="B455" s="3"/>
      <c r="C455" s="3"/>
      <c r="D455" s="3"/>
      <c r="E455" s="23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customHeight="1">
      <c r="A456" s="3"/>
      <c r="B456" s="3"/>
      <c r="C456" s="3"/>
      <c r="D456" s="3"/>
      <c r="E456" s="23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customHeight="1">
      <c r="A457" s="3"/>
      <c r="B457" s="3"/>
      <c r="C457" s="3"/>
      <c r="D457" s="3"/>
      <c r="E457" s="23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customHeight="1">
      <c r="A458" s="3"/>
      <c r="B458" s="3"/>
      <c r="C458" s="3"/>
      <c r="D458" s="3"/>
      <c r="E458" s="23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customHeight="1">
      <c r="A459" s="3"/>
      <c r="B459" s="3"/>
      <c r="C459" s="3"/>
      <c r="D459" s="3"/>
      <c r="E459" s="23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customHeight="1">
      <c r="A460" s="3"/>
      <c r="B460" s="3"/>
      <c r="C460" s="3"/>
      <c r="D460" s="3"/>
      <c r="E460" s="23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customHeight="1">
      <c r="A461" s="3"/>
      <c r="B461" s="3"/>
      <c r="C461" s="3"/>
      <c r="D461" s="3"/>
      <c r="E461" s="23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customHeight="1">
      <c r="A462" s="3"/>
      <c r="B462" s="3"/>
      <c r="C462" s="3"/>
      <c r="D462" s="3"/>
      <c r="E462" s="23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customHeight="1">
      <c r="A463" s="3"/>
      <c r="B463" s="3"/>
      <c r="C463" s="3"/>
      <c r="D463" s="3"/>
      <c r="E463" s="23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customHeight="1">
      <c r="A464" s="3"/>
      <c r="B464" s="3"/>
      <c r="C464" s="3"/>
      <c r="D464" s="3"/>
      <c r="E464" s="23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customHeight="1">
      <c r="A465" s="3"/>
      <c r="B465" s="3"/>
      <c r="C465" s="3"/>
      <c r="D465" s="3"/>
      <c r="E465" s="23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customHeight="1">
      <c r="A466" s="3"/>
      <c r="B466" s="3"/>
      <c r="C466" s="3"/>
      <c r="D466" s="3"/>
      <c r="E466" s="23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customHeight="1">
      <c r="A467" s="3"/>
      <c r="B467" s="3"/>
      <c r="C467" s="3"/>
      <c r="D467" s="3"/>
      <c r="E467" s="23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customHeight="1">
      <c r="A468" s="3"/>
      <c r="B468" s="3"/>
      <c r="C468" s="3"/>
      <c r="D468" s="3"/>
      <c r="E468" s="23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customHeight="1">
      <c r="A469" s="3"/>
      <c r="B469" s="3"/>
      <c r="C469" s="3"/>
      <c r="D469" s="3"/>
      <c r="E469" s="23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customHeight="1">
      <c r="A470" s="3"/>
      <c r="B470" s="3"/>
      <c r="C470" s="3"/>
      <c r="D470" s="3"/>
      <c r="E470" s="23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customHeight="1">
      <c r="A471" s="3"/>
      <c r="B471" s="3"/>
      <c r="C471" s="3"/>
      <c r="D471" s="3"/>
      <c r="E471" s="23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customHeight="1">
      <c r="A472" s="3"/>
      <c r="B472" s="3"/>
      <c r="C472" s="3"/>
      <c r="D472" s="3"/>
      <c r="E472" s="23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customHeight="1">
      <c r="A473" s="3"/>
      <c r="B473" s="3"/>
      <c r="C473" s="3"/>
      <c r="D473" s="3"/>
      <c r="E473" s="23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customHeight="1">
      <c r="A474" s="3"/>
      <c r="B474" s="3"/>
      <c r="C474" s="3"/>
      <c r="D474" s="3"/>
      <c r="E474" s="23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customHeight="1">
      <c r="A475" s="3"/>
      <c r="B475" s="3"/>
      <c r="C475" s="3"/>
      <c r="D475" s="3"/>
      <c r="E475" s="23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customHeight="1">
      <c r="A476" s="3"/>
      <c r="B476" s="3"/>
      <c r="C476" s="3"/>
      <c r="D476" s="3"/>
      <c r="E476" s="23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customHeight="1">
      <c r="A477" s="3"/>
      <c r="B477" s="3"/>
      <c r="C477" s="3"/>
      <c r="D477" s="3"/>
      <c r="E477" s="23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customHeight="1">
      <c r="A478" s="3"/>
      <c r="B478" s="3"/>
      <c r="C478" s="3"/>
      <c r="D478" s="3"/>
      <c r="E478" s="23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customHeight="1">
      <c r="A479" s="3"/>
      <c r="B479" s="3"/>
      <c r="C479" s="3"/>
      <c r="D479" s="3"/>
      <c r="E479" s="23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customHeight="1">
      <c r="A480" s="3"/>
      <c r="B480" s="3"/>
      <c r="C480" s="3"/>
      <c r="D480" s="3"/>
      <c r="E480" s="23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customHeight="1">
      <c r="A481" s="3"/>
      <c r="B481" s="3"/>
      <c r="C481" s="3"/>
      <c r="D481" s="3"/>
      <c r="E481" s="23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customHeight="1">
      <c r="A482" s="3"/>
      <c r="B482" s="3"/>
      <c r="C482" s="3"/>
      <c r="D482" s="3"/>
      <c r="E482" s="23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customHeight="1">
      <c r="A483" s="3"/>
      <c r="B483" s="3"/>
      <c r="C483" s="3"/>
      <c r="D483" s="3"/>
      <c r="E483" s="23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customHeight="1">
      <c r="A484" s="3"/>
      <c r="B484" s="3"/>
      <c r="C484" s="3"/>
      <c r="D484" s="3"/>
      <c r="E484" s="23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customHeight="1">
      <c r="A485" s="3"/>
      <c r="B485" s="3"/>
      <c r="C485" s="3"/>
      <c r="D485" s="3"/>
      <c r="E485" s="23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customHeight="1">
      <c r="A486" s="3"/>
      <c r="B486" s="3"/>
      <c r="C486" s="3"/>
      <c r="D486" s="3"/>
      <c r="E486" s="23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customHeight="1">
      <c r="A487" s="3"/>
      <c r="B487" s="3"/>
      <c r="C487" s="3"/>
      <c r="D487" s="3"/>
      <c r="E487" s="23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customHeight="1">
      <c r="A488" s="3"/>
      <c r="B488" s="3"/>
      <c r="C488" s="3"/>
      <c r="D488" s="3"/>
      <c r="E488" s="23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customHeight="1">
      <c r="A489" s="3"/>
      <c r="B489" s="3"/>
      <c r="C489" s="3"/>
      <c r="D489" s="3"/>
      <c r="E489" s="23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customHeight="1">
      <c r="A490" s="3"/>
      <c r="B490" s="3"/>
      <c r="C490" s="3"/>
      <c r="D490" s="3"/>
      <c r="E490" s="23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customHeight="1">
      <c r="A491" s="3"/>
      <c r="B491" s="3"/>
      <c r="C491" s="3"/>
      <c r="D491" s="3"/>
      <c r="E491" s="23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customHeight="1">
      <c r="A492" s="3"/>
      <c r="B492" s="3"/>
      <c r="C492" s="3"/>
      <c r="D492" s="3"/>
      <c r="E492" s="23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customHeight="1">
      <c r="A493" s="3"/>
      <c r="B493" s="3"/>
      <c r="C493" s="3"/>
      <c r="D493" s="3"/>
      <c r="E493" s="23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customHeight="1">
      <c r="A494" s="3"/>
      <c r="B494" s="3"/>
      <c r="C494" s="3"/>
      <c r="D494" s="3"/>
      <c r="E494" s="23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customHeight="1">
      <c r="A495" s="3"/>
      <c r="B495" s="3"/>
      <c r="C495" s="3"/>
      <c r="D495" s="3"/>
      <c r="E495" s="23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customHeight="1">
      <c r="A496" s="3"/>
      <c r="B496" s="3"/>
      <c r="C496" s="3"/>
      <c r="D496" s="3"/>
      <c r="E496" s="23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customHeight="1">
      <c r="A497" s="3"/>
      <c r="B497" s="3"/>
      <c r="C497" s="3"/>
      <c r="D497" s="3"/>
      <c r="E497" s="23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customHeight="1">
      <c r="A498" s="3"/>
      <c r="B498" s="3"/>
      <c r="C498" s="3"/>
      <c r="D498" s="3"/>
      <c r="E498" s="23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customHeight="1">
      <c r="A499" s="3"/>
      <c r="B499" s="3"/>
      <c r="C499" s="3"/>
      <c r="D499" s="3"/>
      <c r="E499" s="23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customHeight="1">
      <c r="A500" s="3"/>
      <c r="B500" s="3"/>
      <c r="C500" s="3"/>
      <c r="D500" s="3"/>
      <c r="E500" s="23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customHeight="1">
      <c r="A501" s="3"/>
      <c r="B501" s="3"/>
      <c r="C501" s="3"/>
      <c r="D501" s="3"/>
      <c r="E501" s="23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customHeight="1">
      <c r="A502" s="3"/>
      <c r="B502" s="3"/>
      <c r="C502" s="3"/>
      <c r="D502" s="3"/>
      <c r="E502" s="23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customHeight="1">
      <c r="A503" s="3"/>
      <c r="B503" s="3"/>
      <c r="C503" s="3"/>
      <c r="D503" s="3"/>
      <c r="E503" s="23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customHeight="1">
      <c r="A504" s="3"/>
      <c r="B504" s="3"/>
      <c r="C504" s="3"/>
      <c r="D504" s="3"/>
      <c r="E504" s="23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customHeight="1">
      <c r="A505" s="3"/>
      <c r="B505" s="3"/>
      <c r="C505" s="3"/>
      <c r="D505" s="3"/>
      <c r="E505" s="23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customHeight="1">
      <c r="A506" s="3"/>
      <c r="B506" s="3"/>
      <c r="C506" s="3"/>
      <c r="D506" s="3"/>
      <c r="E506" s="23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customHeight="1">
      <c r="A507" s="3"/>
      <c r="B507" s="3"/>
      <c r="C507" s="3"/>
      <c r="D507" s="3"/>
      <c r="E507" s="23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customHeight="1">
      <c r="A508" s="3"/>
      <c r="B508" s="3"/>
      <c r="C508" s="3"/>
      <c r="D508" s="3"/>
      <c r="E508" s="23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customHeight="1">
      <c r="A509" s="3"/>
      <c r="B509" s="3"/>
      <c r="C509" s="3"/>
      <c r="D509" s="3"/>
      <c r="E509" s="23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customHeight="1">
      <c r="A510" s="3"/>
      <c r="B510" s="3"/>
      <c r="C510" s="3"/>
      <c r="D510" s="3"/>
      <c r="E510" s="23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customHeight="1">
      <c r="A511" s="3"/>
      <c r="B511" s="3"/>
      <c r="C511" s="3"/>
      <c r="D511" s="3"/>
      <c r="E511" s="23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customHeight="1">
      <c r="A512" s="3"/>
      <c r="B512" s="3"/>
      <c r="C512" s="3"/>
      <c r="D512" s="3"/>
      <c r="E512" s="23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customHeight="1">
      <c r="A513" s="3"/>
      <c r="B513" s="3"/>
      <c r="C513" s="3"/>
      <c r="D513" s="3"/>
      <c r="E513" s="23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customHeight="1">
      <c r="A514" s="3"/>
      <c r="B514" s="3"/>
      <c r="C514" s="3"/>
      <c r="D514" s="3"/>
      <c r="E514" s="23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customHeight="1">
      <c r="A515" s="3"/>
      <c r="B515" s="3"/>
      <c r="C515" s="3"/>
      <c r="D515" s="3"/>
      <c r="E515" s="23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customHeight="1">
      <c r="A516" s="3"/>
      <c r="B516" s="3"/>
      <c r="C516" s="3"/>
      <c r="D516" s="3"/>
      <c r="E516" s="23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customHeight="1">
      <c r="A517" s="3"/>
      <c r="B517" s="3"/>
      <c r="C517" s="3"/>
      <c r="D517" s="3"/>
      <c r="E517" s="23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customHeight="1">
      <c r="A518" s="3"/>
      <c r="B518" s="3"/>
      <c r="C518" s="3"/>
      <c r="D518" s="3"/>
      <c r="E518" s="23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customHeight="1">
      <c r="A519" s="3"/>
      <c r="B519" s="3"/>
      <c r="C519" s="3"/>
      <c r="D519" s="3"/>
      <c r="E519" s="23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customHeight="1">
      <c r="A520" s="3"/>
      <c r="B520" s="3"/>
      <c r="C520" s="3"/>
      <c r="D520" s="3"/>
      <c r="E520" s="23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customHeight="1">
      <c r="A521" s="3"/>
      <c r="B521" s="3"/>
      <c r="C521" s="3"/>
      <c r="D521" s="3"/>
      <c r="E521" s="23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customHeight="1">
      <c r="A522" s="3"/>
      <c r="B522" s="3"/>
      <c r="C522" s="3"/>
      <c r="D522" s="3"/>
      <c r="E522" s="23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customHeight="1">
      <c r="A523" s="3"/>
      <c r="B523" s="3"/>
      <c r="C523" s="3"/>
      <c r="D523" s="3"/>
      <c r="E523" s="23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customHeight="1">
      <c r="A524" s="3"/>
      <c r="B524" s="3"/>
      <c r="C524" s="3"/>
      <c r="D524" s="3"/>
      <c r="E524" s="23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customHeight="1">
      <c r="A525" s="3"/>
      <c r="B525" s="3"/>
      <c r="C525" s="3"/>
      <c r="D525" s="3"/>
      <c r="E525" s="23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customHeight="1">
      <c r="A526" s="3"/>
      <c r="B526" s="3"/>
      <c r="C526" s="3"/>
      <c r="D526" s="3"/>
      <c r="E526" s="23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customHeight="1">
      <c r="A527" s="3"/>
      <c r="B527" s="3"/>
      <c r="C527" s="3"/>
      <c r="D527" s="3"/>
      <c r="E527" s="23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customHeight="1">
      <c r="A528" s="3"/>
      <c r="B528" s="3"/>
      <c r="C528" s="3"/>
      <c r="D528" s="3"/>
      <c r="E528" s="23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customHeight="1">
      <c r="A529" s="3"/>
      <c r="B529" s="3"/>
      <c r="C529" s="3"/>
      <c r="D529" s="3"/>
      <c r="E529" s="23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customHeight="1">
      <c r="A530" s="3"/>
      <c r="B530" s="3"/>
      <c r="C530" s="3"/>
      <c r="D530" s="3"/>
      <c r="E530" s="23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customHeight="1">
      <c r="A531" s="3"/>
      <c r="B531" s="3"/>
      <c r="C531" s="3"/>
      <c r="D531" s="3"/>
      <c r="E531" s="23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customHeight="1">
      <c r="A532" s="3"/>
      <c r="B532" s="3"/>
      <c r="C532" s="3"/>
      <c r="D532" s="3"/>
      <c r="E532" s="23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customHeight="1">
      <c r="A533" s="3"/>
      <c r="B533" s="3"/>
      <c r="C533" s="3"/>
      <c r="D533" s="3"/>
      <c r="E533" s="23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customHeight="1">
      <c r="A534" s="3"/>
      <c r="B534" s="3"/>
      <c r="C534" s="3"/>
      <c r="D534" s="3"/>
      <c r="E534" s="23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customHeight="1">
      <c r="A535" s="3"/>
      <c r="B535" s="3"/>
      <c r="C535" s="3"/>
      <c r="D535" s="3"/>
      <c r="E535" s="23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customHeight="1">
      <c r="A536" s="3"/>
      <c r="B536" s="3"/>
      <c r="C536" s="3"/>
      <c r="D536" s="3"/>
      <c r="E536" s="23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customHeight="1">
      <c r="A537" s="3"/>
      <c r="B537" s="3"/>
      <c r="C537" s="3"/>
      <c r="D537" s="3"/>
      <c r="E537" s="23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customHeight="1">
      <c r="A538" s="3"/>
      <c r="B538" s="3"/>
      <c r="C538" s="3"/>
      <c r="D538" s="3"/>
      <c r="E538" s="23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customHeight="1">
      <c r="A539" s="3"/>
      <c r="B539" s="3"/>
      <c r="C539" s="3"/>
      <c r="D539" s="3"/>
      <c r="E539" s="23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customHeight="1">
      <c r="A540" s="3"/>
      <c r="B540" s="3"/>
      <c r="C540" s="3"/>
      <c r="D540" s="3"/>
      <c r="E540" s="23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customHeight="1">
      <c r="A541" s="3"/>
      <c r="B541" s="3"/>
      <c r="C541" s="3"/>
      <c r="D541" s="3"/>
      <c r="E541" s="23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customHeight="1">
      <c r="A542" s="3"/>
      <c r="B542" s="3"/>
      <c r="C542" s="3"/>
      <c r="D542" s="3"/>
      <c r="E542" s="23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customHeight="1">
      <c r="A543" s="3"/>
      <c r="B543" s="3"/>
      <c r="C543" s="3"/>
      <c r="D543" s="3"/>
      <c r="E543" s="23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customHeight="1">
      <c r="A544" s="3"/>
      <c r="B544" s="3"/>
      <c r="C544" s="3"/>
      <c r="D544" s="3"/>
      <c r="E544" s="23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customHeight="1">
      <c r="A545" s="3"/>
      <c r="B545" s="3"/>
      <c r="C545" s="3"/>
      <c r="D545" s="3"/>
      <c r="E545" s="23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customHeight="1">
      <c r="A546" s="3"/>
      <c r="B546" s="3"/>
      <c r="C546" s="3"/>
      <c r="D546" s="3"/>
      <c r="E546" s="23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customHeight="1">
      <c r="A547" s="3"/>
      <c r="B547" s="3"/>
      <c r="C547" s="3"/>
      <c r="D547" s="3"/>
      <c r="E547" s="23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customHeight="1">
      <c r="A548" s="3"/>
      <c r="B548" s="3"/>
      <c r="C548" s="3"/>
      <c r="D548" s="3"/>
      <c r="E548" s="23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customHeight="1">
      <c r="A549" s="3"/>
      <c r="B549" s="3"/>
      <c r="C549" s="3"/>
      <c r="D549" s="3"/>
      <c r="E549" s="23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customHeight="1">
      <c r="A550" s="3"/>
      <c r="B550" s="3"/>
      <c r="C550" s="3"/>
      <c r="D550" s="3"/>
      <c r="E550" s="23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customHeight="1">
      <c r="A551" s="3"/>
      <c r="B551" s="3"/>
      <c r="C551" s="3"/>
      <c r="D551" s="3"/>
      <c r="E551" s="23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customHeight="1">
      <c r="A552" s="3"/>
      <c r="B552" s="3"/>
      <c r="C552" s="3"/>
      <c r="D552" s="3"/>
      <c r="E552" s="23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customHeight="1">
      <c r="A553" s="3"/>
      <c r="B553" s="3"/>
      <c r="C553" s="3"/>
      <c r="D553" s="3"/>
      <c r="E553" s="23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customHeight="1">
      <c r="A554" s="3"/>
      <c r="B554" s="3"/>
      <c r="C554" s="3"/>
      <c r="D554" s="3"/>
      <c r="E554" s="23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customHeight="1">
      <c r="A555" s="3"/>
      <c r="B555" s="3"/>
      <c r="C555" s="3"/>
      <c r="D555" s="3"/>
      <c r="E555" s="23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customHeight="1">
      <c r="A556" s="3"/>
      <c r="B556" s="3"/>
      <c r="C556" s="3"/>
      <c r="D556" s="3"/>
      <c r="E556" s="23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customHeight="1">
      <c r="A557" s="3"/>
      <c r="B557" s="3"/>
      <c r="C557" s="3"/>
      <c r="D557" s="3"/>
      <c r="E557" s="23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customHeight="1">
      <c r="A558" s="3"/>
      <c r="B558" s="3"/>
      <c r="C558" s="3"/>
      <c r="D558" s="3"/>
      <c r="E558" s="23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customHeight="1">
      <c r="A559" s="3"/>
      <c r="B559" s="3"/>
      <c r="C559" s="3"/>
      <c r="D559" s="3"/>
      <c r="E559" s="23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customHeight="1">
      <c r="A560" s="3"/>
      <c r="B560" s="3"/>
      <c r="C560" s="3"/>
      <c r="D560" s="3"/>
      <c r="E560" s="23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customHeight="1">
      <c r="A561" s="3"/>
      <c r="B561" s="3"/>
      <c r="C561" s="3"/>
      <c r="D561" s="3"/>
      <c r="E561" s="23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customHeight="1">
      <c r="A562" s="3"/>
      <c r="B562" s="3"/>
      <c r="C562" s="3"/>
      <c r="D562" s="3"/>
      <c r="E562" s="23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customHeight="1">
      <c r="A563" s="3"/>
      <c r="B563" s="3"/>
      <c r="C563" s="3"/>
      <c r="D563" s="3"/>
      <c r="E563" s="23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customHeight="1">
      <c r="A564" s="3"/>
      <c r="B564" s="3"/>
      <c r="C564" s="3"/>
      <c r="D564" s="3"/>
      <c r="E564" s="23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customHeight="1">
      <c r="A565" s="3"/>
      <c r="B565" s="3"/>
      <c r="C565" s="3"/>
      <c r="D565" s="3"/>
      <c r="E565" s="23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customHeight="1">
      <c r="A566" s="3"/>
      <c r="B566" s="3"/>
      <c r="C566" s="3"/>
      <c r="D566" s="3"/>
      <c r="E566" s="23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customHeight="1">
      <c r="A567" s="3"/>
      <c r="B567" s="3"/>
      <c r="C567" s="3"/>
      <c r="D567" s="3"/>
      <c r="E567" s="23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customHeight="1">
      <c r="A568" s="3"/>
      <c r="B568" s="3"/>
      <c r="C568" s="3"/>
      <c r="D568" s="3"/>
      <c r="E568" s="23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customHeight="1">
      <c r="A569" s="3"/>
      <c r="B569" s="3"/>
      <c r="C569" s="3"/>
      <c r="D569" s="3"/>
      <c r="E569" s="23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customHeight="1">
      <c r="A570" s="3"/>
      <c r="B570" s="3"/>
      <c r="C570" s="3"/>
      <c r="D570" s="3"/>
      <c r="E570" s="23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customHeight="1">
      <c r="A571" s="3"/>
      <c r="B571" s="3"/>
      <c r="C571" s="3"/>
      <c r="D571" s="3"/>
      <c r="E571" s="23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customHeight="1">
      <c r="A572" s="3"/>
      <c r="B572" s="3"/>
      <c r="C572" s="3"/>
      <c r="D572" s="3"/>
      <c r="E572" s="23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customHeight="1">
      <c r="A573" s="3"/>
      <c r="B573" s="3"/>
      <c r="C573" s="3"/>
      <c r="D573" s="3"/>
      <c r="E573" s="23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customHeight="1">
      <c r="A574" s="3"/>
      <c r="B574" s="3"/>
      <c r="C574" s="3"/>
      <c r="D574" s="3"/>
      <c r="E574" s="23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customHeight="1">
      <c r="A575" s="3"/>
      <c r="B575" s="3"/>
      <c r="C575" s="3"/>
      <c r="D575" s="3"/>
      <c r="E575" s="23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customHeight="1">
      <c r="A576" s="3"/>
      <c r="B576" s="3"/>
      <c r="C576" s="3"/>
      <c r="D576" s="3"/>
      <c r="E576" s="23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customHeight="1">
      <c r="A577" s="3"/>
      <c r="B577" s="3"/>
      <c r="C577" s="3"/>
      <c r="D577" s="3"/>
      <c r="E577" s="23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customHeight="1">
      <c r="A578" s="3"/>
      <c r="B578" s="3"/>
      <c r="C578" s="3"/>
      <c r="D578" s="3"/>
      <c r="E578" s="23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customHeight="1">
      <c r="A579" s="3"/>
      <c r="B579" s="3"/>
      <c r="C579" s="3"/>
      <c r="D579" s="3"/>
      <c r="E579" s="23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customHeight="1">
      <c r="A580" s="3"/>
      <c r="B580" s="3"/>
      <c r="C580" s="3"/>
      <c r="D580" s="3"/>
      <c r="E580" s="23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customHeight="1">
      <c r="A581" s="3"/>
      <c r="B581" s="3"/>
      <c r="C581" s="3"/>
      <c r="D581" s="3"/>
      <c r="E581" s="23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customHeight="1">
      <c r="A582" s="3"/>
      <c r="B582" s="3"/>
      <c r="C582" s="3"/>
      <c r="D582" s="3"/>
      <c r="E582" s="23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customHeight="1">
      <c r="A583" s="3"/>
      <c r="B583" s="3"/>
      <c r="C583" s="3"/>
      <c r="D583" s="3"/>
      <c r="E583" s="23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customHeight="1">
      <c r="A584" s="3"/>
      <c r="B584" s="3"/>
      <c r="C584" s="3"/>
      <c r="D584" s="3"/>
      <c r="E584" s="23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customHeight="1">
      <c r="A585" s="3"/>
      <c r="B585" s="3"/>
      <c r="C585" s="3"/>
      <c r="D585" s="3"/>
      <c r="E585" s="23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customHeight="1">
      <c r="A586" s="3"/>
      <c r="B586" s="3"/>
      <c r="C586" s="3"/>
      <c r="D586" s="3"/>
      <c r="E586" s="23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customHeight="1">
      <c r="A587" s="3"/>
      <c r="B587" s="3"/>
      <c r="C587" s="3"/>
      <c r="D587" s="3"/>
      <c r="E587" s="23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customHeight="1">
      <c r="A588" s="3"/>
      <c r="B588" s="3"/>
      <c r="C588" s="3"/>
      <c r="D588" s="3"/>
      <c r="E588" s="23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customHeight="1">
      <c r="A589" s="3"/>
      <c r="B589" s="3"/>
      <c r="C589" s="3"/>
      <c r="D589" s="3"/>
      <c r="E589" s="23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customHeight="1">
      <c r="A590" s="3"/>
      <c r="B590" s="3"/>
      <c r="C590" s="3"/>
      <c r="D590" s="3"/>
      <c r="E590" s="23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customHeight="1">
      <c r="A591" s="3"/>
      <c r="B591" s="3"/>
      <c r="C591" s="3"/>
      <c r="D591" s="3"/>
      <c r="E591" s="23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customHeight="1">
      <c r="A592" s="3"/>
      <c r="B592" s="3"/>
      <c r="C592" s="3"/>
      <c r="D592" s="3"/>
      <c r="E592" s="23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customHeight="1">
      <c r="A593" s="3"/>
      <c r="B593" s="3"/>
      <c r="C593" s="3"/>
      <c r="D593" s="3"/>
      <c r="E593" s="23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customHeight="1">
      <c r="A594" s="3"/>
      <c r="B594" s="3"/>
      <c r="C594" s="3"/>
      <c r="D594" s="3"/>
      <c r="E594" s="23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customHeight="1">
      <c r="A595" s="3"/>
      <c r="B595" s="3"/>
      <c r="C595" s="3"/>
      <c r="D595" s="3"/>
      <c r="E595" s="23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customHeight="1">
      <c r="A596" s="3"/>
      <c r="B596" s="3"/>
      <c r="C596" s="3"/>
      <c r="D596" s="3"/>
      <c r="E596" s="23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customHeight="1">
      <c r="A597" s="3"/>
      <c r="B597" s="3"/>
      <c r="C597" s="3"/>
      <c r="D597" s="3"/>
      <c r="E597" s="23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customHeight="1">
      <c r="A598" s="3"/>
      <c r="B598" s="3"/>
      <c r="C598" s="3"/>
      <c r="D598" s="3"/>
      <c r="E598" s="23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customHeight="1">
      <c r="A599" s="3"/>
      <c r="B599" s="3"/>
      <c r="C599" s="3"/>
      <c r="D599" s="3"/>
      <c r="E599" s="23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customHeight="1">
      <c r="A600" s="3"/>
      <c r="B600" s="3"/>
      <c r="C600" s="3"/>
      <c r="D600" s="3"/>
      <c r="E600" s="23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customHeight="1">
      <c r="A601" s="3"/>
      <c r="B601" s="3"/>
      <c r="C601" s="3"/>
      <c r="D601" s="3"/>
      <c r="E601" s="23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customHeight="1">
      <c r="A602" s="3"/>
      <c r="B602" s="3"/>
      <c r="C602" s="3"/>
      <c r="D602" s="3"/>
      <c r="E602" s="23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customHeight="1">
      <c r="A603" s="3"/>
      <c r="B603" s="3"/>
      <c r="C603" s="3"/>
      <c r="D603" s="3"/>
      <c r="E603" s="23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customHeight="1">
      <c r="A604" s="3"/>
      <c r="B604" s="3"/>
      <c r="C604" s="3"/>
      <c r="D604" s="3"/>
      <c r="E604" s="23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customHeight="1">
      <c r="A605" s="3"/>
      <c r="B605" s="3"/>
      <c r="C605" s="3"/>
      <c r="D605" s="3"/>
      <c r="E605" s="23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customHeight="1">
      <c r="A606" s="3"/>
      <c r="B606" s="3"/>
      <c r="C606" s="3"/>
      <c r="D606" s="3"/>
      <c r="E606" s="23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customHeight="1">
      <c r="A607" s="3"/>
      <c r="B607" s="3"/>
      <c r="C607" s="3"/>
      <c r="D607" s="3"/>
      <c r="E607" s="23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customHeight="1">
      <c r="A608" s="3"/>
      <c r="B608" s="3"/>
      <c r="C608" s="3"/>
      <c r="D608" s="3"/>
      <c r="E608" s="23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customHeight="1">
      <c r="A609" s="3"/>
      <c r="B609" s="3"/>
      <c r="C609" s="3"/>
      <c r="D609" s="3"/>
      <c r="E609" s="23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customHeight="1">
      <c r="A610" s="3"/>
      <c r="B610" s="3"/>
      <c r="C610" s="3"/>
      <c r="D610" s="3"/>
      <c r="E610" s="23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customHeight="1">
      <c r="A611" s="3"/>
      <c r="B611" s="3"/>
      <c r="C611" s="3"/>
      <c r="D611" s="3"/>
      <c r="E611" s="23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customHeight="1">
      <c r="A612" s="3"/>
      <c r="B612" s="3"/>
      <c r="C612" s="3"/>
      <c r="D612" s="3"/>
      <c r="E612" s="23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customHeight="1">
      <c r="A613" s="3"/>
      <c r="B613" s="3"/>
      <c r="C613" s="3"/>
      <c r="D613" s="3"/>
      <c r="E613" s="23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customHeight="1">
      <c r="A614" s="3"/>
      <c r="B614" s="3"/>
      <c r="C614" s="3"/>
      <c r="D614" s="3"/>
      <c r="E614" s="23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customHeight="1">
      <c r="A615" s="3"/>
      <c r="B615" s="3"/>
      <c r="C615" s="3"/>
      <c r="D615" s="3"/>
      <c r="E615" s="23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customHeight="1">
      <c r="A616" s="3"/>
      <c r="B616" s="3"/>
      <c r="C616" s="3"/>
      <c r="D616" s="3"/>
      <c r="E616" s="23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customHeight="1">
      <c r="A617" s="3"/>
      <c r="B617" s="3"/>
      <c r="C617" s="3"/>
      <c r="D617" s="3"/>
      <c r="E617" s="23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customHeight="1">
      <c r="A618" s="3"/>
      <c r="B618" s="3"/>
      <c r="C618" s="3"/>
      <c r="D618" s="3"/>
      <c r="E618" s="23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customHeight="1">
      <c r="A619" s="3"/>
      <c r="B619" s="3"/>
      <c r="C619" s="3"/>
      <c r="D619" s="3"/>
      <c r="E619" s="23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customHeight="1">
      <c r="A620" s="3"/>
      <c r="B620" s="3"/>
      <c r="C620" s="3"/>
      <c r="D620" s="3"/>
      <c r="E620" s="23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customHeight="1">
      <c r="A621" s="3"/>
      <c r="B621" s="3"/>
      <c r="C621" s="3"/>
      <c r="D621" s="3"/>
      <c r="E621" s="23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customHeight="1">
      <c r="A622" s="3"/>
      <c r="B622" s="3"/>
      <c r="C622" s="3"/>
      <c r="D622" s="3"/>
      <c r="E622" s="23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customHeight="1">
      <c r="A623" s="3"/>
      <c r="B623" s="3"/>
      <c r="C623" s="3"/>
      <c r="D623" s="3"/>
      <c r="E623" s="23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customHeight="1">
      <c r="A624" s="3"/>
      <c r="B624" s="3"/>
      <c r="C624" s="3"/>
      <c r="D624" s="3"/>
      <c r="E624" s="23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customHeight="1">
      <c r="A625" s="3"/>
      <c r="B625" s="3"/>
      <c r="C625" s="3"/>
      <c r="D625" s="3"/>
      <c r="E625" s="23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customHeight="1">
      <c r="A626" s="3"/>
      <c r="B626" s="3"/>
      <c r="C626" s="3"/>
      <c r="D626" s="3"/>
      <c r="E626" s="23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customHeight="1">
      <c r="A627" s="3"/>
      <c r="B627" s="3"/>
      <c r="C627" s="3"/>
      <c r="D627" s="3"/>
      <c r="E627" s="23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customHeight="1">
      <c r="A628" s="3"/>
      <c r="B628" s="3"/>
      <c r="C628" s="3"/>
      <c r="D628" s="3"/>
      <c r="E628" s="23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customHeight="1">
      <c r="A629" s="3"/>
      <c r="B629" s="3"/>
      <c r="C629" s="3"/>
      <c r="D629" s="3"/>
      <c r="E629" s="23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customHeight="1">
      <c r="A630" s="3"/>
      <c r="B630" s="3"/>
      <c r="C630" s="3"/>
      <c r="D630" s="3"/>
      <c r="E630" s="23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customHeight="1">
      <c r="A631" s="3"/>
      <c r="B631" s="3"/>
      <c r="C631" s="3"/>
      <c r="D631" s="3"/>
      <c r="E631" s="23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customHeight="1">
      <c r="A632" s="3"/>
      <c r="B632" s="3"/>
      <c r="C632" s="3"/>
      <c r="D632" s="3"/>
      <c r="E632" s="23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customHeight="1">
      <c r="A633" s="3"/>
      <c r="B633" s="3"/>
      <c r="C633" s="3"/>
      <c r="D633" s="3"/>
      <c r="E633" s="23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customHeight="1">
      <c r="A634" s="3"/>
      <c r="B634" s="3"/>
      <c r="C634" s="3"/>
      <c r="D634" s="3"/>
      <c r="E634" s="23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customHeight="1">
      <c r="A635" s="3"/>
      <c r="B635" s="3"/>
      <c r="C635" s="3"/>
      <c r="D635" s="3"/>
      <c r="E635" s="23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customHeight="1">
      <c r="A636" s="3"/>
      <c r="B636" s="3"/>
      <c r="C636" s="3"/>
      <c r="D636" s="3"/>
      <c r="E636" s="23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customHeight="1">
      <c r="A637" s="3"/>
      <c r="B637" s="3"/>
      <c r="C637" s="3"/>
      <c r="D637" s="3"/>
      <c r="E637" s="23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customHeight="1">
      <c r="A638" s="3"/>
      <c r="B638" s="3"/>
      <c r="C638" s="3"/>
      <c r="D638" s="3"/>
      <c r="E638" s="23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customHeight="1">
      <c r="A639" s="3"/>
      <c r="B639" s="3"/>
      <c r="C639" s="3"/>
      <c r="D639" s="3"/>
      <c r="E639" s="23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customHeight="1">
      <c r="A640" s="3"/>
      <c r="B640" s="3"/>
      <c r="C640" s="3"/>
      <c r="D640" s="3"/>
      <c r="E640" s="23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customHeight="1">
      <c r="A641" s="3"/>
      <c r="B641" s="3"/>
      <c r="C641" s="3"/>
      <c r="D641" s="3"/>
      <c r="E641" s="23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customHeight="1">
      <c r="A642" s="3"/>
      <c r="B642" s="3"/>
      <c r="C642" s="3"/>
      <c r="D642" s="3"/>
      <c r="E642" s="23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customHeight="1">
      <c r="A643" s="3"/>
      <c r="B643" s="3"/>
      <c r="C643" s="3"/>
      <c r="D643" s="3"/>
      <c r="E643" s="23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customHeight="1">
      <c r="A644" s="3"/>
      <c r="B644" s="3"/>
      <c r="C644" s="3"/>
      <c r="D644" s="3"/>
      <c r="E644" s="23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customHeight="1">
      <c r="A645" s="3"/>
      <c r="B645" s="3"/>
      <c r="C645" s="3"/>
      <c r="D645" s="3"/>
      <c r="E645" s="23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customHeight="1">
      <c r="A646" s="3"/>
      <c r="B646" s="3"/>
      <c r="C646" s="3"/>
      <c r="D646" s="3"/>
      <c r="E646" s="23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customHeight="1">
      <c r="A647" s="3"/>
      <c r="B647" s="3"/>
      <c r="C647" s="3"/>
      <c r="D647" s="3"/>
      <c r="E647" s="23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customHeight="1">
      <c r="A648" s="3"/>
      <c r="B648" s="3"/>
      <c r="C648" s="3"/>
      <c r="D648" s="3"/>
      <c r="E648" s="23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customHeight="1">
      <c r="A649" s="3"/>
      <c r="B649" s="3"/>
      <c r="C649" s="3"/>
      <c r="D649" s="3"/>
      <c r="E649" s="23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customHeight="1">
      <c r="A650" s="3"/>
      <c r="B650" s="3"/>
      <c r="C650" s="3"/>
      <c r="D650" s="3"/>
      <c r="E650" s="23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customHeight="1">
      <c r="A651" s="3"/>
      <c r="B651" s="3"/>
      <c r="C651" s="3"/>
      <c r="D651" s="3"/>
      <c r="E651" s="23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customHeight="1">
      <c r="A652" s="3"/>
      <c r="B652" s="3"/>
      <c r="C652" s="3"/>
      <c r="D652" s="3"/>
      <c r="E652" s="23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customHeight="1">
      <c r="A653" s="3"/>
      <c r="B653" s="3"/>
      <c r="C653" s="3"/>
      <c r="D653" s="3"/>
      <c r="E653" s="23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customHeight="1">
      <c r="A654" s="3"/>
      <c r="B654" s="3"/>
      <c r="C654" s="3"/>
      <c r="D654" s="3"/>
      <c r="E654" s="23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customHeight="1">
      <c r="A655" s="3"/>
      <c r="B655" s="3"/>
      <c r="C655" s="3"/>
      <c r="D655" s="3"/>
      <c r="E655" s="23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customHeight="1">
      <c r="A656" s="3"/>
      <c r="B656" s="3"/>
      <c r="C656" s="3"/>
      <c r="D656" s="3"/>
      <c r="E656" s="23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customHeight="1">
      <c r="A657" s="3"/>
      <c r="B657" s="3"/>
      <c r="C657" s="3"/>
      <c r="D657" s="3"/>
      <c r="E657" s="23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customHeight="1">
      <c r="A658" s="3"/>
      <c r="B658" s="3"/>
      <c r="C658" s="3"/>
      <c r="D658" s="3"/>
      <c r="E658" s="23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customHeight="1">
      <c r="A659" s="3"/>
      <c r="B659" s="3"/>
      <c r="C659" s="3"/>
      <c r="D659" s="3"/>
      <c r="E659" s="23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customHeight="1">
      <c r="A660" s="3"/>
      <c r="B660" s="3"/>
      <c r="C660" s="3"/>
      <c r="D660" s="3"/>
      <c r="E660" s="23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customHeight="1">
      <c r="A661" s="3"/>
      <c r="B661" s="3"/>
      <c r="C661" s="3"/>
      <c r="D661" s="3"/>
      <c r="E661" s="23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customHeight="1">
      <c r="A662" s="3"/>
      <c r="B662" s="3"/>
      <c r="C662" s="3"/>
      <c r="D662" s="3"/>
      <c r="E662" s="23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customHeight="1">
      <c r="A663" s="3"/>
      <c r="B663" s="3"/>
      <c r="C663" s="3"/>
      <c r="D663" s="3"/>
      <c r="E663" s="23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customHeight="1">
      <c r="A664" s="3"/>
      <c r="B664" s="3"/>
      <c r="C664" s="3"/>
      <c r="D664" s="3"/>
      <c r="E664" s="23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customHeight="1">
      <c r="A665" s="3"/>
      <c r="B665" s="3"/>
      <c r="C665" s="3"/>
      <c r="D665" s="3"/>
      <c r="E665" s="23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customHeight="1">
      <c r="A666" s="3"/>
      <c r="B666" s="3"/>
      <c r="C666" s="3"/>
      <c r="D666" s="3"/>
      <c r="E666" s="23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customHeight="1">
      <c r="A667" s="3"/>
      <c r="B667" s="3"/>
      <c r="C667" s="3"/>
      <c r="D667" s="3"/>
      <c r="E667" s="23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customHeight="1">
      <c r="A668" s="3"/>
      <c r="B668" s="3"/>
      <c r="C668" s="3"/>
      <c r="D668" s="3"/>
      <c r="E668" s="23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customHeight="1">
      <c r="A669" s="3"/>
      <c r="B669" s="3"/>
      <c r="C669" s="3"/>
      <c r="D669" s="3"/>
      <c r="E669" s="23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customHeight="1">
      <c r="A670" s="3"/>
      <c r="B670" s="3"/>
      <c r="C670" s="3"/>
      <c r="D670" s="3"/>
      <c r="E670" s="23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customHeight="1">
      <c r="A671" s="3"/>
      <c r="B671" s="3"/>
      <c r="C671" s="3"/>
      <c r="D671" s="3"/>
      <c r="E671" s="23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customHeight="1">
      <c r="A672" s="3"/>
      <c r="B672" s="3"/>
      <c r="C672" s="3"/>
      <c r="D672" s="3"/>
      <c r="E672" s="23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customHeight="1">
      <c r="A673" s="3"/>
      <c r="B673" s="3"/>
      <c r="C673" s="3"/>
      <c r="D673" s="3"/>
      <c r="E673" s="23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customHeight="1">
      <c r="A674" s="3"/>
      <c r="B674" s="3"/>
      <c r="C674" s="3"/>
      <c r="D674" s="3"/>
      <c r="E674" s="23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customHeight="1">
      <c r="A675" s="3"/>
      <c r="B675" s="3"/>
      <c r="C675" s="3"/>
      <c r="D675" s="3"/>
      <c r="E675" s="23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customHeight="1">
      <c r="A676" s="3"/>
      <c r="B676" s="3"/>
      <c r="C676" s="3"/>
      <c r="D676" s="3"/>
      <c r="E676" s="23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customHeight="1">
      <c r="A677" s="3"/>
      <c r="B677" s="3"/>
      <c r="C677" s="3"/>
      <c r="D677" s="3"/>
      <c r="E677" s="23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customHeight="1">
      <c r="A678" s="3"/>
      <c r="B678" s="3"/>
      <c r="C678" s="3"/>
      <c r="D678" s="3"/>
      <c r="E678" s="23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customHeight="1">
      <c r="A679" s="3"/>
      <c r="B679" s="3"/>
      <c r="C679" s="3"/>
      <c r="D679" s="3"/>
      <c r="E679" s="23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customHeight="1">
      <c r="A680" s="3"/>
      <c r="B680" s="3"/>
      <c r="C680" s="3"/>
      <c r="D680" s="3"/>
      <c r="E680" s="23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customHeight="1">
      <c r="A681" s="3"/>
      <c r="B681" s="3"/>
      <c r="C681" s="3"/>
      <c r="D681" s="3"/>
      <c r="E681" s="23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customHeight="1">
      <c r="A682" s="3"/>
      <c r="B682" s="3"/>
      <c r="C682" s="3"/>
      <c r="D682" s="3"/>
      <c r="E682" s="23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customHeight="1">
      <c r="A683" s="3"/>
      <c r="B683" s="3"/>
      <c r="C683" s="3"/>
      <c r="D683" s="3"/>
      <c r="E683" s="23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customHeight="1">
      <c r="A684" s="3"/>
      <c r="B684" s="3"/>
      <c r="C684" s="3"/>
      <c r="D684" s="3"/>
      <c r="E684" s="23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customHeight="1">
      <c r="A685" s="3"/>
      <c r="B685" s="3"/>
      <c r="C685" s="3"/>
      <c r="D685" s="3"/>
      <c r="E685" s="23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customHeight="1">
      <c r="A686" s="3"/>
      <c r="B686" s="3"/>
      <c r="C686" s="3"/>
      <c r="D686" s="3"/>
      <c r="E686" s="23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customHeight="1">
      <c r="A687" s="3"/>
      <c r="B687" s="3"/>
      <c r="C687" s="3"/>
      <c r="D687" s="3"/>
      <c r="E687" s="23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customHeight="1">
      <c r="A688" s="3"/>
      <c r="B688" s="3"/>
      <c r="C688" s="3"/>
      <c r="D688" s="3"/>
      <c r="E688" s="23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customHeight="1">
      <c r="A689" s="3"/>
      <c r="B689" s="3"/>
      <c r="C689" s="3"/>
      <c r="D689" s="3"/>
      <c r="E689" s="23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customHeight="1">
      <c r="A690" s="3"/>
      <c r="B690" s="3"/>
      <c r="C690" s="3"/>
      <c r="D690" s="3"/>
      <c r="E690" s="23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customHeight="1">
      <c r="A691" s="3"/>
      <c r="B691" s="3"/>
      <c r="C691" s="3"/>
      <c r="D691" s="3"/>
      <c r="E691" s="23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customHeight="1">
      <c r="A692" s="3"/>
      <c r="B692" s="3"/>
      <c r="C692" s="3"/>
      <c r="D692" s="3"/>
      <c r="E692" s="23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customHeight="1">
      <c r="A693" s="3"/>
      <c r="B693" s="3"/>
      <c r="C693" s="3"/>
      <c r="D693" s="3"/>
      <c r="E693" s="23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customHeight="1">
      <c r="A694" s="3"/>
      <c r="B694" s="3"/>
      <c r="C694" s="3"/>
      <c r="D694" s="3"/>
      <c r="E694" s="23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customHeight="1">
      <c r="A695" s="3"/>
      <c r="B695" s="3"/>
      <c r="C695" s="3"/>
      <c r="D695" s="3"/>
      <c r="E695" s="23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customHeight="1">
      <c r="A696" s="3"/>
      <c r="B696" s="3"/>
      <c r="C696" s="3"/>
      <c r="D696" s="3"/>
      <c r="E696" s="23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customHeight="1">
      <c r="A697" s="3"/>
      <c r="B697" s="3"/>
      <c r="C697" s="3"/>
      <c r="D697" s="3"/>
      <c r="E697" s="23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customHeight="1">
      <c r="A698" s="3"/>
      <c r="B698" s="3"/>
      <c r="C698" s="3"/>
      <c r="D698" s="3"/>
      <c r="E698" s="23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customHeight="1">
      <c r="A699" s="3"/>
      <c r="B699" s="3"/>
      <c r="C699" s="3"/>
      <c r="D699" s="3"/>
      <c r="E699" s="23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customHeight="1">
      <c r="A700" s="3"/>
      <c r="B700" s="3"/>
      <c r="C700" s="3"/>
      <c r="D700" s="3"/>
      <c r="E700" s="23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customHeight="1">
      <c r="A701" s="3"/>
      <c r="B701" s="3"/>
      <c r="C701" s="3"/>
      <c r="D701" s="3"/>
      <c r="E701" s="23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customHeight="1">
      <c r="A702" s="3"/>
      <c r="B702" s="3"/>
      <c r="C702" s="3"/>
      <c r="D702" s="3"/>
      <c r="E702" s="23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customHeight="1">
      <c r="A703" s="3"/>
      <c r="B703" s="3"/>
      <c r="C703" s="3"/>
      <c r="D703" s="3"/>
      <c r="E703" s="23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customHeight="1">
      <c r="A704" s="3"/>
      <c r="B704" s="3"/>
      <c r="C704" s="3"/>
      <c r="D704" s="3"/>
      <c r="E704" s="23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customHeight="1">
      <c r="A705" s="3"/>
      <c r="B705" s="3"/>
      <c r="C705" s="3"/>
      <c r="D705" s="3"/>
      <c r="E705" s="23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customHeight="1">
      <c r="A706" s="3"/>
      <c r="B706" s="3"/>
      <c r="C706" s="3"/>
      <c r="D706" s="3"/>
      <c r="E706" s="23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customHeight="1">
      <c r="A707" s="3"/>
      <c r="B707" s="3"/>
      <c r="C707" s="3"/>
      <c r="D707" s="3"/>
      <c r="E707" s="23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customHeight="1">
      <c r="A708" s="3"/>
      <c r="B708" s="3"/>
      <c r="C708" s="3"/>
      <c r="D708" s="3"/>
      <c r="E708" s="23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customHeight="1">
      <c r="A709" s="3"/>
      <c r="B709" s="3"/>
      <c r="C709" s="3"/>
      <c r="D709" s="3"/>
      <c r="E709" s="23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customHeight="1">
      <c r="A710" s="3"/>
      <c r="B710" s="3"/>
      <c r="C710" s="3"/>
      <c r="D710" s="3"/>
      <c r="E710" s="23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customHeight="1">
      <c r="A711" s="3"/>
      <c r="B711" s="3"/>
      <c r="C711" s="3"/>
      <c r="D711" s="3"/>
      <c r="E711" s="23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customHeight="1">
      <c r="A712" s="3"/>
      <c r="B712" s="3"/>
      <c r="C712" s="3"/>
      <c r="D712" s="3"/>
      <c r="E712" s="23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customHeight="1">
      <c r="A713" s="3"/>
      <c r="B713" s="3"/>
      <c r="C713" s="3"/>
      <c r="D713" s="3"/>
      <c r="E713" s="23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customHeight="1">
      <c r="A714" s="3"/>
      <c r="B714" s="3"/>
      <c r="C714" s="3"/>
      <c r="D714" s="3"/>
      <c r="E714" s="23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customHeight="1">
      <c r="A715" s="3"/>
      <c r="B715" s="3"/>
      <c r="C715" s="3"/>
      <c r="D715" s="3"/>
      <c r="E715" s="23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customHeight="1">
      <c r="A716" s="3"/>
      <c r="B716" s="3"/>
      <c r="C716" s="3"/>
      <c r="D716" s="3"/>
      <c r="E716" s="23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customHeight="1">
      <c r="A717" s="3"/>
      <c r="B717" s="3"/>
      <c r="C717" s="3"/>
      <c r="D717" s="3"/>
      <c r="E717" s="23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customHeight="1">
      <c r="A718" s="3"/>
      <c r="B718" s="3"/>
      <c r="C718" s="3"/>
      <c r="D718" s="3"/>
      <c r="E718" s="23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customHeight="1">
      <c r="A719" s="3"/>
      <c r="B719" s="3"/>
      <c r="C719" s="3"/>
      <c r="D719" s="3"/>
      <c r="E719" s="23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customHeight="1">
      <c r="A720" s="3"/>
      <c r="B720" s="3"/>
      <c r="C720" s="3"/>
      <c r="D720" s="3"/>
      <c r="E720" s="23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customHeight="1">
      <c r="A721" s="3"/>
      <c r="B721" s="3"/>
      <c r="C721" s="3"/>
      <c r="D721" s="3"/>
      <c r="E721" s="23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customHeight="1">
      <c r="A722" s="3"/>
      <c r="B722" s="3"/>
      <c r="C722" s="3"/>
      <c r="D722" s="3"/>
      <c r="E722" s="23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customHeight="1">
      <c r="A723" s="3"/>
      <c r="B723" s="3"/>
      <c r="C723" s="3"/>
      <c r="D723" s="3"/>
      <c r="E723" s="23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customHeight="1">
      <c r="A724" s="3"/>
      <c r="B724" s="3"/>
      <c r="C724" s="3"/>
      <c r="D724" s="3"/>
      <c r="E724" s="23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customHeight="1">
      <c r="A725" s="3"/>
      <c r="B725" s="3"/>
      <c r="C725" s="3"/>
      <c r="D725" s="3"/>
      <c r="E725" s="23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customHeight="1">
      <c r="A726" s="3"/>
      <c r="B726" s="3"/>
      <c r="C726" s="3"/>
      <c r="D726" s="3"/>
      <c r="E726" s="23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customHeight="1">
      <c r="A727" s="3"/>
      <c r="B727" s="3"/>
      <c r="C727" s="3"/>
      <c r="D727" s="3"/>
      <c r="E727" s="23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customHeight="1">
      <c r="A728" s="3"/>
      <c r="B728" s="3"/>
      <c r="C728" s="3"/>
      <c r="D728" s="3"/>
      <c r="E728" s="23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customHeight="1">
      <c r="A729" s="3"/>
      <c r="B729" s="3"/>
      <c r="C729" s="3"/>
      <c r="D729" s="3"/>
      <c r="E729" s="23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customHeight="1">
      <c r="A730" s="3"/>
      <c r="B730" s="3"/>
      <c r="C730" s="3"/>
      <c r="D730" s="3"/>
      <c r="E730" s="23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customHeight="1">
      <c r="A731" s="3"/>
      <c r="B731" s="3"/>
      <c r="C731" s="3"/>
      <c r="D731" s="3"/>
      <c r="E731" s="23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customHeight="1">
      <c r="A732" s="3"/>
      <c r="B732" s="3"/>
      <c r="C732" s="3"/>
      <c r="D732" s="3"/>
      <c r="E732" s="23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customHeight="1">
      <c r="A733" s="3"/>
      <c r="B733" s="3"/>
      <c r="C733" s="3"/>
      <c r="D733" s="3"/>
      <c r="E733" s="23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customHeight="1">
      <c r="A734" s="3"/>
      <c r="B734" s="3"/>
      <c r="C734" s="3"/>
      <c r="D734" s="3"/>
      <c r="E734" s="23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customHeight="1">
      <c r="A735" s="3"/>
      <c r="B735" s="3"/>
      <c r="C735" s="3"/>
      <c r="D735" s="3"/>
      <c r="E735" s="23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customHeight="1">
      <c r="A736" s="3"/>
      <c r="B736" s="3"/>
      <c r="C736" s="3"/>
      <c r="D736" s="3"/>
      <c r="E736" s="23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customHeight="1">
      <c r="A737" s="3"/>
      <c r="B737" s="3"/>
      <c r="C737" s="3"/>
      <c r="D737" s="3"/>
      <c r="E737" s="23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customHeight="1">
      <c r="A738" s="3"/>
      <c r="B738" s="3"/>
      <c r="C738" s="3"/>
      <c r="D738" s="3"/>
      <c r="E738" s="23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customHeight="1">
      <c r="A739" s="3"/>
      <c r="B739" s="3"/>
      <c r="C739" s="3"/>
      <c r="D739" s="3"/>
      <c r="E739" s="23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customHeight="1">
      <c r="A740" s="3"/>
      <c r="B740" s="3"/>
      <c r="C740" s="3"/>
      <c r="D740" s="3"/>
      <c r="E740" s="23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customHeight="1">
      <c r="A741" s="3"/>
      <c r="B741" s="3"/>
      <c r="C741" s="3"/>
      <c r="D741" s="3"/>
      <c r="E741" s="23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customHeight="1">
      <c r="A742" s="3"/>
      <c r="B742" s="3"/>
      <c r="C742" s="3"/>
      <c r="D742" s="3"/>
      <c r="E742" s="23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customHeight="1">
      <c r="A743" s="3"/>
      <c r="B743" s="3"/>
      <c r="C743" s="3"/>
      <c r="D743" s="3"/>
      <c r="E743" s="23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customHeight="1">
      <c r="A744" s="3"/>
      <c r="B744" s="3"/>
      <c r="C744" s="3"/>
      <c r="D744" s="3"/>
      <c r="E744" s="23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customHeight="1">
      <c r="A745" s="3"/>
      <c r="B745" s="3"/>
      <c r="C745" s="3"/>
      <c r="D745" s="3"/>
      <c r="E745" s="23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customHeight="1">
      <c r="A746" s="3"/>
      <c r="B746" s="3"/>
      <c r="C746" s="3"/>
      <c r="D746" s="3"/>
      <c r="E746" s="23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customHeight="1">
      <c r="A747" s="3"/>
      <c r="B747" s="3"/>
      <c r="C747" s="3"/>
      <c r="D747" s="3"/>
      <c r="E747" s="23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customHeight="1">
      <c r="A748" s="3"/>
      <c r="B748" s="3"/>
      <c r="C748" s="3"/>
      <c r="D748" s="3"/>
      <c r="E748" s="23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customHeight="1">
      <c r="A749" s="3"/>
      <c r="B749" s="3"/>
      <c r="C749" s="3"/>
      <c r="D749" s="3"/>
      <c r="E749" s="23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customHeight="1">
      <c r="A750" s="3"/>
      <c r="B750" s="3"/>
      <c r="C750" s="3"/>
      <c r="D750" s="3"/>
      <c r="E750" s="23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customHeight="1">
      <c r="A751" s="3"/>
      <c r="B751" s="3"/>
      <c r="C751" s="3"/>
      <c r="D751" s="3"/>
      <c r="E751" s="23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customHeight="1">
      <c r="A752" s="3"/>
      <c r="B752" s="3"/>
      <c r="C752" s="3"/>
      <c r="D752" s="3"/>
      <c r="E752" s="23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customHeight="1">
      <c r="A753" s="3"/>
      <c r="B753" s="3"/>
      <c r="C753" s="3"/>
      <c r="D753" s="3"/>
      <c r="E753" s="23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customHeight="1">
      <c r="A754" s="3"/>
      <c r="B754" s="3"/>
      <c r="C754" s="3"/>
      <c r="D754" s="3"/>
      <c r="E754" s="23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customHeight="1">
      <c r="A755" s="3"/>
      <c r="B755" s="3"/>
      <c r="C755" s="3"/>
      <c r="D755" s="3"/>
      <c r="E755" s="23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customHeight="1">
      <c r="A756" s="3"/>
      <c r="B756" s="3"/>
      <c r="C756" s="3"/>
      <c r="D756" s="3"/>
      <c r="E756" s="23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customHeight="1">
      <c r="A757" s="3"/>
      <c r="B757" s="3"/>
      <c r="C757" s="3"/>
      <c r="D757" s="3"/>
      <c r="E757" s="23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customHeight="1">
      <c r="A758" s="3"/>
      <c r="B758" s="3"/>
      <c r="C758" s="3"/>
      <c r="D758" s="3"/>
      <c r="E758" s="23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customHeight="1">
      <c r="A759" s="3"/>
      <c r="B759" s="3"/>
      <c r="C759" s="3"/>
      <c r="D759" s="3"/>
      <c r="E759" s="23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customHeight="1">
      <c r="A760" s="3"/>
      <c r="B760" s="3"/>
      <c r="C760" s="3"/>
      <c r="D760" s="3"/>
      <c r="E760" s="23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customHeight="1">
      <c r="A761" s="3"/>
      <c r="B761" s="3"/>
      <c r="C761" s="3"/>
      <c r="D761" s="3"/>
      <c r="E761" s="23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customHeight="1">
      <c r="A762" s="3"/>
      <c r="B762" s="3"/>
      <c r="C762" s="3"/>
      <c r="D762" s="3"/>
      <c r="E762" s="23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customHeight="1">
      <c r="A763" s="3"/>
      <c r="B763" s="3"/>
      <c r="C763" s="3"/>
      <c r="D763" s="3"/>
      <c r="E763" s="23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customHeight="1">
      <c r="A764" s="3"/>
      <c r="B764" s="3"/>
      <c r="C764" s="3"/>
      <c r="D764" s="3"/>
      <c r="E764" s="23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customHeight="1">
      <c r="A765" s="3"/>
      <c r="B765" s="3"/>
      <c r="C765" s="3"/>
      <c r="D765" s="3"/>
      <c r="E765" s="23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customHeight="1">
      <c r="A766" s="3"/>
      <c r="B766" s="3"/>
      <c r="C766" s="3"/>
      <c r="D766" s="3"/>
      <c r="E766" s="23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customHeight="1">
      <c r="A767" s="3"/>
      <c r="B767" s="3"/>
      <c r="C767" s="3"/>
      <c r="D767" s="3"/>
      <c r="E767" s="23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customHeight="1">
      <c r="A768" s="3"/>
      <c r="B768" s="3"/>
      <c r="C768" s="3"/>
      <c r="D768" s="3"/>
      <c r="E768" s="23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customHeight="1">
      <c r="A769" s="3"/>
      <c r="B769" s="3"/>
      <c r="C769" s="3"/>
      <c r="D769" s="3"/>
      <c r="E769" s="23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customHeight="1">
      <c r="A770" s="3"/>
      <c r="B770" s="3"/>
      <c r="C770" s="3"/>
      <c r="D770" s="3"/>
      <c r="E770" s="23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customHeight="1">
      <c r="A771" s="3"/>
      <c r="B771" s="3"/>
      <c r="C771" s="3"/>
      <c r="D771" s="3"/>
      <c r="E771" s="23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customHeight="1">
      <c r="A772" s="3"/>
      <c r="B772" s="3"/>
      <c r="C772" s="3"/>
      <c r="D772" s="3"/>
      <c r="E772" s="23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customHeight="1">
      <c r="A773" s="3"/>
      <c r="B773" s="3"/>
      <c r="C773" s="3"/>
      <c r="D773" s="3"/>
      <c r="E773" s="23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customHeight="1">
      <c r="A774" s="3"/>
      <c r="B774" s="3"/>
      <c r="C774" s="3"/>
      <c r="D774" s="3"/>
      <c r="E774" s="23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customHeight="1">
      <c r="A775" s="3"/>
      <c r="B775" s="3"/>
      <c r="C775" s="3"/>
      <c r="D775" s="3"/>
      <c r="E775" s="23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customHeight="1">
      <c r="A776" s="3"/>
      <c r="B776" s="3"/>
      <c r="C776" s="3"/>
      <c r="D776" s="3"/>
      <c r="E776" s="23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customHeight="1">
      <c r="A777" s="3"/>
      <c r="B777" s="3"/>
      <c r="C777" s="3"/>
      <c r="D777" s="3"/>
      <c r="E777" s="23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customHeight="1">
      <c r="A778" s="3"/>
      <c r="B778" s="3"/>
      <c r="C778" s="3"/>
      <c r="D778" s="3"/>
      <c r="E778" s="23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customHeight="1">
      <c r="A779" s="3"/>
      <c r="B779" s="3"/>
      <c r="C779" s="3"/>
      <c r="D779" s="3"/>
      <c r="E779" s="23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customHeight="1">
      <c r="A780" s="3"/>
      <c r="B780" s="3"/>
      <c r="C780" s="3"/>
      <c r="D780" s="3"/>
      <c r="E780" s="23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customHeight="1">
      <c r="A781" s="3"/>
      <c r="B781" s="3"/>
      <c r="C781" s="3"/>
      <c r="D781" s="3"/>
      <c r="E781" s="23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customHeight="1">
      <c r="A782" s="3"/>
      <c r="B782" s="3"/>
      <c r="C782" s="3"/>
      <c r="D782" s="3"/>
      <c r="E782" s="23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customHeight="1">
      <c r="A783" s="3"/>
      <c r="B783" s="3"/>
      <c r="C783" s="3"/>
      <c r="D783" s="3"/>
      <c r="E783" s="23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customHeight="1">
      <c r="A784" s="3"/>
      <c r="B784" s="3"/>
      <c r="C784" s="3"/>
      <c r="D784" s="3"/>
      <c r="E784" s="23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customHeight="1">
      <c r="A785" s="3"/>
      <c r="B785" s="3"/>
      <c r="C785" s="3"/>
      <c r="D785" s="3"/>
      <c r="E785" s="23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customHeight="1">
      <c r="A786" s="3"/>
      <c r="B786" s="3"/>
      <c r="C786" s="3"/>
      <c r="D786" s="3"/>
      <c r="E786" s="23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customHeight="1">
      <c r="A787" s="3"/>
      <c r="B787" s="3"/>
      <c r="C787" s="3"/>
      <c r="D787" s="3"/>
      <c r="E787" s="23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customHeight="1">
      <c r="A788" s="3"/>
      <c r="B788" s="3"/>
      <c r="C788" s="3"/>
      <c r="D788" s="3"/>
      <c r="E788" s="23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customHeight="1">
      <c r="A789" s="3"/>
      <c r="B789" s="3"/>
      <c r="C789" s="3"/>
      <c r="D789" s="3"/>
      <c r="E789" s="23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customHeight="1">
      <c r="A790" s="3"/>
      <c r="B790" s="3"/>
      <c r="C790" s="3"/>
      <c r="D790" s="3"/>
      <c r="E790" s="23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customHeight="1">
      <c r="A791" s="3"/>
      <c r="B791" s="3"/>
      <c r="C791" s="3"/>
      <c r="D791" s="3"/>
      <c r="E791" s="23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customHeight="1">
      <c r="A792" s="3"/>
      <c r="B792" s="3"/>
      <c r="C792" s="3"/>
      <c r="D792" s="3"/>
      <c r="E792" s="23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customHeight="1">
      <c r="A793" s="3"/>
      <c r="B793" s="3"/>
      <c r="C793" s="3"/>
      <c r="D793" s="3"/>
      <c r="E793" s="23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customHeight="1">
      <c r="A794" s="3"/>
      <c r="B794" s="3"/>
      <c r="C794" s="3"/>
      <c r="D794" s="3"/>
      <c r="E794" s="23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customHeight="1">
      <c r="A795" s="3"/>
      <c r="B795" s="3"/>
      <c r="C795" s="3"/>
      <c r="D795" s="3"/>
      <c r="E795" s="23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customHeight="1">
      <c r="A796" s="3"/>
      <c r="B796" s="3"/>
      <c r="C796" s="3"/>
      <c r="D796" s="3"/>
      <c r="E796" s="23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customHeight="1">
      <c r="A797" s="3"/>
      <c r="B797" s="3"/>
      <c r="C797" s="3"/>
      <c r="D797" s="3"/>
      <c r="E797" s="23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customHeight="1">
      <c r="A798" s="3"/>
      <c r="B798" s="3"/>
      <c r="C798" s="3"/>
      <c r="D798" s="3"/>
      <c r="E798" s="23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customHeight="1">
      <c r="A799" s="3"/>
      <c r="B799" s="3"/>
      <c r="C799" s="3"/>
      <c r="D799" s="3"/>
      <c r="E799" s="23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customHeight="1">
      <c r="A800" s="3"/>
      <c r="B800" s="3"/>
      <c r="C800" s="3"/>
      <c r="D800" s="3"/>
      <c r="E800" s="23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customHeight="1">
      <c r="A801" s="3"/>
      <c r="B801" s="3"/>
      <c r="C801" s="3"/>
      <c r="D801" s="3"/>
      <c r="E801" s="23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customHeight="1">
      <c r="A802" s="3"/>
      <c r="B802" s="3"/>
      <c r="C802" s="3"/>
      <c r="D802" s="3"/>
      <c r="E802" s="23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customHeight="1">
      <c r="A803" s="3"/>
      <c r="B803" s="3"/>
      <c r="C803" s="3"/>
      <c r="D803" s="3"/>
      <c r="E803" s="23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customHeight="1">
      <c r="A804" s="3"/>
      <c r="B804" s="3"/>
      <c r="C804" s="3"/>
      <c r="D804" s="3"/>
      <c r="E804" s="23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customHeight="1">
      <c r="A805" s="3"/>
      <c r="B805" s="3"/>
      <c r="C805" s="3"/>
      <c r="D805" s="3"/>
      <c r="E805" s="23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customHeight="1">
      <c r="A806" s="3"/>
      <c r="B806" s="3"/>
      <c r="C806" s="3"/>
      <c r="D806" s="3"/>
      <c r="E806" s="23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customHeight="1">
      <c r="A807" s="3"/>
      <c r="B807" s="3"/>
      <c r="C807" s="3"/>
      <c r="D807" s="3"/>
      <c r="E807" s="23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customHeight="1">
      <c r="A808" s="3"/>
      <c r="B808" s="3"/>
      <c r="C808" s="3"/>
      <c r="D808" s="3"/>
      <c r="E808" s="23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customHeight="1">
      <c r="A809" s="3"/>
      <c r="B809" s="3"/>
      <c r="C809" s="3"/>
      <c r="D809" s="3"/>
      <c r="E809" s="23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customHeight="1">
      <c r="A810" s="3"/>
      <c r="B810" s="3"/>
      <c r="C810" s="3"/>
      <c r="D810" s="3"/>
      <c r="E810" s="23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customHeight="1">
      <c r="A811" s="3"/>
      <c r="B811" s="3"/>
      <c r="C811" s="3"/>
      <c r="D811" s="3"/>
      <c r="E811" s="23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customHeight="1">
      <c r="A812" s="3"/>
      <c r="B812" s="3"/>
      <c r="C812" s="3"/>
      <c r="D812" s="3"/>
      <c r="E812" s="23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customHeight="1">
      <c r="A813" s="3"/>
      <c r="B813" s="3"/>
      <c r="C813" s="3"/>
      <c r="D813" s="3"/>
      <c r="E813" s="23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customHeight="1">
      <c r="A814" s="3"/>
      <c r="B814" s="3"/>
      <c r="C814" s="3"/>
      <c r="D814" s="3"/>
      <c r="E814" s="23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customHeight="1">
      <c r="A815" s="3"/>
      <c r="B815" s="3"/>
      <c r="C815" s="3"/>
      <c r="D815" s="3"/>
      <c r="E815" s="23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customHeight="1">
      <c r="A816" s="3"/>
      <c r="B816" s="3"/>
      <c r="C816" s="3"/>
      <c r="D816" s="3"/>
      <c r="E816" s="23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customHeight="1">
      <c r="A817" s="3"/>
      <c r="B817" s="3"/>
      <c r="C817" s="3"/>
      <c r="D817" s="3"/>
      <c r="E817" s="23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customHeight="1">
      <c r="A818" s="3"/>
      <c r="B818" s="3"/>
      <c r="C818" s="3"/>
      <c r="D818" s="3"/>
      <c r="E818" s="23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customHeight="1">
      <c r="A819" s="3"/>
      <c r="B819" s="3"/>
      <c r="C819" s="3"/>
      <c r="D819" s="3"/>
      <c r="E819" s="23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customHeight="1">
      <c r="A820" s="3"/>
      <c r="B820" s="3"/>
      <c r="C820" s="3"/>
      <c r="D820" s="3"/>
      <c r="E820" s="23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customHeight="1">
      <c r="A821" s="3"/>
      <c r="B821" s="3"/>
      <c r="C821" s="3"/>
      <c r="D821" s="3"/>
      <c r="E821" s="23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customHeight="1">
      <c r="A822" s="3"/>
      <c r="B822" s="3"/>
      <c r="C822" s="3"/>
      <c r="D822" s="3"/>
      <c r="E822" s="23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customHeight="1">
      <c r="A823" s="3"/>
      <c r="B823" s="3"/>
      <c r="C823" s="3"/>
      <c r="D823" s="3"/>
      <c r="E823" s="23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customHeight="1">
      <c r="A824" s="3"/>
      <c r="B824" s="3"/>
      <c r="C824" s="3"/>
      <c r="D824" s="3"/>
      <c r="E824" s="23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customHeight="1">
      <c r="A825" s="3"/>
      <c r="B825" s="3"/>
      <c r="C825" s="3"/>
      <c r="D825" s="3"/>
      <c r="E825" s="23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customHeight="1">
      <c r="A826" s="3"/>
      <c r="B826" s="3"/>
      <c r="C826" s="3"/>
      <c r="D826" s="3"/>
      <c r="E826" s="23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customHeight="1">
      <c r="A827" s="3"/>
      <c r="B827" s="3"/>
      <c r="C827" s="3"/>
      <c r="D827" s="3"/>
      <c r="E827" s="23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customHeight="1">
      <c r="A828" s="3"/>
      <c r="B828" s="3"/>
      <c r="C828" s="3"/>
      <c r="D828" s="3"/>
      <c r="E828" s="23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customHeight="1">
      <c r="A829" s="3"/>
      <c r="B829" s="3"/>
      <c r="C829" s="3"/>
      <c r="D829" s="3"/>
      <c r="E829" s="23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customHeight="1">
      <c r="A830" s="3"/>
      <c r="B830" s="3"/>
      <c r="C830" s="3"/>
      <c r="D830" s="3"/>
      <c r="E830" s="23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customHeight="1">
      <c r="A831" s="3"/>
      <c r="B831" s="3"/>
      <c r="C831" s="3"/>
      <c r="D831" s="3"/>
      <c r="E831" s="23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customHeight="1">
      <c r="A832" s="3"/>
      <c r="B832" s="3"/>
      <c r="C832" s="3"/>
      <c r="D832" s="3"/>
      <c r="E832" s="23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customHeight="1">
      <c r="A833" s="3"/>
      <c r="B833" s="3"/>
      <c r="C833" s="3"/>
      <c r="D833" s="3"/>
      <c r="E833" s="23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customHeight="1">
      <c r="A834" s="3"/>
      <c r="B834" s="3"/>
      <c r="C834" s="3"/>
      <c r="D834" s="3"/>
      <c r="E834" s="23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customHeight="1">
      <c r="A835" s="3"/>
      <c r="B835" s="3"/>
      <c r="C835" s="3"/>
      <c r="D835" s="3"/>
      <c r="E835" s="23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customHeight="1">
      <c r="A836" s="3"/>
      <c r="B836" s="3"/>
      <c r="C836" s="3"/>
      <c r="D836" s="3"/>
      <c r="E836" s="23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customHeight="1">
      <c r="A837" s="3"/>
      <c r="B837" s="3"/>
      <c r="C837" s="3"/>
      <c r="D837" s="3"/>
      <c r="E837" s="23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customHeight="1">
      <c r="A838" s="3"/>
      <c r="B838" s="3"/>
      <c r="C838" s="3"/>
      <c r="D838" s="3"/>
      <c r="E838" s="23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customHeight="1">
      <c r="A839" s="3"/>
      <c r="B839" s="3"/>
      <c r="C839" s="3"/>
      <c r="D839" s="3"/>
      <c r="E839" s="23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customHeight="1">
      <c r="A840" s="3"/>
      <c r="B840" s="3"/>
      <c r="C840" s="3"/>
      <c r="D840" s="3"/>
      <c r="E840" s="23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customHeight="1">
      <c r="A841" s="3"/>
      <c r="B841" s="3"/>
      <c r="C841" s="3"/>
      <c r="D841" s="3"/>
      <c r="E841" s="23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customHeight="1">
      <c r="A842" s="3"/>
      <c r="B842" s="3"/>
      <c r="C842" s="3"/>
      <c r="D842" s="3"/>
      <c r="E842" s="23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customHeight="1">
      <c r="A843" s="3"/>
      <c r="B843" s="3"/>
      <c r="C843" s="3"/>
      <c r="D843" s="3"/>
      <c r="E843" s="23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customHeight="1">
      <c r="A844" s="3"/>
      <c r="B844" s="3"/>
      <c r="C844" s="3"/>
      <c r="D844" s="3"/>
      <c r="E844" s="23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customHeight="1">
      <c r="A845" s="3"/>
      <c r="B845" s="3"/>
      <c r="C845" s="3"/>
      <c r="D845" s="3"/>
      <c r="E845" s="23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customHeight="1">
      <c r="A846" s="3"/>
      <c r="B846" s="3"/>
      <c r="C846" s="3"/>
      <c r="D846" s="3"/>
      <c r="E846" s="23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customHeight="1">
      <c r="A847" s="3"/>
      <c r="B847" s="3"/>
      <c r="C847" s="3"/>
      <c r="D847" s="3"/>
      <c r="E847" s="23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customHeight="1">
      <c r="A848" s="3"/>
      <c r="B848" s="3"/>
      <c r="C848" s="3"/>
      <c r="D848" s="3"/>
      <c r="E848" s="23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customHeight="1">
      <c r="A849" s="3"/>
      <c r="B849" s="3"/>
      <c r="C849" s="3"/>
      <c r="D849" s="3"/>
      <c r="E849" s="23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customHeight="1">
      <c r="A850" s="3"/>
      <c r="B850" s="3"/>
      <c r="C850" s="3"/>
      <c r="D850" s="3"/>
      <c r="E850" s="23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customHeight="1">
      <c r="A851" s="3"/>
      <c r="B851" s="3"/>
      <c r="C851" s="3"/>
      <c r="D851" s="3"/>
      <c r="E851" s="23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customHeight="1">
      <c r="A852" s="3"/>
      <c r="B852" s="3"/>
      <c r="C852" s="3"/>
      <c r="D852" s="3"/>
      <c r="E852" s="23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customHeight="1">
      <c r="A853" s="3"/>
      <c r="B853" s="3"/>
      <c r="C853" s="3"/>
      <c r="D853" s="3"/>
      <c r="E853" s="23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customHeight="1">
      <c r="A854" s="3"/>
      <c r="B854" s="3"/>
      <c r="C854" s="3"/>
      <c r="D854" s="3"/>
      <c r="E854" s="23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customHeight="1">
      <c r="A855" s="3"/>
      <c r="B855" s="3"/>
      <c r="C855" s="3"/>
      <c r="D855" s="3"/>
      <c r="E855" s="23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customHeight="1">
      <c r="A856" s="3"/>
      <c r="B856" s="3"/>
      <c r="C856" s="3"/>
      <c r="D856" s="3"/>
      <c r="E856" s="23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customHeight="1">
      <c r="A857" s="3"/>
      <c r="B857" s="3"/>
      <c r="C857" s="3"/>
      <c r="D857" s="3"/>
      <c r="E857" s="23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customHeight="1">
      <c r="A858" s="3"/>
      <c r="B858" s="3"/>
      <c r="C858" s="3"/>
      <c r="D858" s="3"/>
      <c r="E858" s="23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customHeight="1">
      <c r="A859" s="3"/>
      <c r="B859" s="3"/>
      <c r="C859" s="3"/>
      <c r="D859" s="3"/>
      <c r="E859" s="23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customHeight="1">
      <c r="A860" s="3"/>
      <c r="B860" s="3"/>
      <c r="C860" s="3"/>
      <c r="D860" s="3"/>
      <c r="E860" s="23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customHeight="1">
      <c r="A861" s="3"/>
      <c r="B861" s="3"/>
      <c r="C861" s="3"/>
      <c r="D861" s="3"/>
      <c r="E861" s="23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customHeight="1">
      <c r="A862" s="3"/>
      <c r="B862" s="3"/>
      <c r="C862" s="3"/>
      <c r="D862" s="3"/>
      <c r="E862" s="23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customHeight="1">
      <c r="A863" s="3"/>
      <c r="B863" s="3"/>
      <c r="C863" s="3"/>
      <c r="D863" s="3"/>
      <c r="E863" s="23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customHeight="1">
      <c r="A864" s="3"/>
      <c r="B864" s="3"/>
      <c r="C864" s="3"/>
      <c r="D864" s="3"/>
      <c r="E864" s="23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customHeight="1">
      <c r="A865" s="3"/>
      <c r="B865" s="3"/>
      <c r="C865" s="3"/>
      <c r="D865" s="3"/>
      <c r="E865" s="23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customHeight="1">
      <c r="A866" s="3"/>
      <c r="B866" s="3"/>
      <c r="C866" s="3"/>
      <c r="D866" s="3"/>
      <c r="E866" s="23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customHeight="1">
      <c r="A867" s="3"/>
      <c r="B867" s="3"/>
      <c r="C867" s="3"/>
      <c r="D867" s="3"/>
      <c r="E867" s="23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customHeight="1">
      <c r="A868" s="3"/>
      <c r="B868" s="3"/>
      <c r="C868" s="3"/>
      <c r="D868" s="3"/>
      <c r="E868" s="23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customHeight="1">
      <c r="A869" s="3"/>
      <c r="B869" s="3"/>
      <c r="C869" s="3"/>
      <c r="D869" s="3"/>
      <c r="E869" s="23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customHeight="1">
      <c r="A870" s="3"/>
      <c r="B870" s="3"/>
      <c r="C870" s="3"/>
      <c r="D870" s="3"/>
      <c r="E870" s="23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customHeight="1">
      <c r="A871" s="3"/>
      <c r="B871" s="3"/>
      <c r="C871" s="3"/>
      <c r="D871" s="3"/>
      <c r="E871" s="23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customHeight="1">
      <c r="A872" s="3"/>
      <c r="B872" s="3"/>
      <c r="C872" s="3"/>
      <c r="D872" s="3"/>
      <c r="E872" s="23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customHeight="1">
      <c r="A873" s="3"/>
      <c r="B873" s="3"/>
      <c r="C873" s="3"/>
      <c r="D873" s="3"/>
      <c r="E873" s="23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customHeight="1">
      <c r="A874" s="3"/>
      <c r="B874" s="3"/>
      <c r="C874" s="3"/>
      <c r="D874" s="3"/>
      <c r="E874" s="23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customHeight="1">
      <c r="A875" s="3"/>
      <c r="B875" s="3"/>
      <c r="C875" s="3"/>
      <c r="D875" s="3"/>
      <c r="E875" s="23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customHeight="1">
      <c r="A876" s="3"/>
      <c r="B876" s="3"/>
      <c r="C876" s="3"/>
      <c r="D876" s="3"/>
      <c r="E876" s="23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customHeight="1">
      <c r="A877" s="3"/>
      <c r="B877" s="3"/>
      <c r="C877" s="3"/>
      <c r="D877" s="3"/>
      <c r="E877" s="23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customHeight="1">
      <c r="A878" s="3"/>
      <c r="B878" s="3"/>
      <c r="C878" s="3"/>
      <c r="D878" s="3"/>
      <c r="E878" s="23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customHeight="1">
      <c r="A879" s="3"/>
      <c r="B879" s="3"/>
      <c r="C879" s="3"/>
      <c r="D879" s="3"/>
      <c r="E879" s="23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customHeight="1">
      <c r="A880" s="3"/>
      <c r="B880" s="3"/>
      <c r="C880" s="3"/>
      <c r="D880" s="3"/>
      <c r="E880" s="23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customHeight="1">
      <c r="A881" s="3"/>
      <c r="B881" s="3"/>
      <c r="C881" s="3"/>
      <c r="D881" s="3"/>
      <c r="E881" s="23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customHeight="1">
      <c r="A882" s="3"/>
      <c r="B882" s="3"/>
      <c r="C882" s="3"/>
      <c r="D882" s="3"/>
      <c r="E882" s="23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customHeight="1">
      <c r="A883" s="3"/>
      <c r="B883" s="3"/>
      <c r="C883" s="3"/>
      <c r="D883" s="3"/>
      <c r="E883" s="23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customHeight="1">
      <c r="A884" s="3"/>
      <c r="B884" s="3"/>
      <c r="C884" s="3"/>
      <c r="D884" s="3"/>
      <c r="E884" s="23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customHeight="1">
      <c r="A885" s="3"/>
      <c r="B885" s="3"/>
      <c r="C885" s="3"/>
      <c r="D885" s="3"/>
      <c r="E885" s="23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customHeight="1">
      <c r="A886" s="3"/>
      <c r="B886" s="3"/>
      <c r="C886" s="3"/>
      <c r="D886" s="3"/>
      <c r="E886" s="23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customHeight="1">
      <c r="A887" s="3"/>
      <c r="B887" s="3"/>
      <c r="C887" s="3"/>
      <c r="D887" s="3"/>
      <c r="E887" s="23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customHeight="1">
      <c r="A888" s="3"/>
      <c r="B888" s="3"/>
      <c r="C888" s="3"/>
      <c r="D888" s="3"/>
      <c r="E888" s="23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customHeight="1">
      <c r="A889" s="3"/>
      <c r="B889" s="3"/>
      <c r="C889" s="3"/>
      <c r="D889" s="3"/>
      <c r="E889" s="23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customHeight="1">
      <c r="A890" s="3"/>
      <c r="B890" s="3"/>
      <c r="C890" s="3"/>
      <c r="D890" s="3"/>
      <c r="E890" s="23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customHeight="1">
      <c r="A891" s="3"/>
      <c r="B891" s="3"/>
      <c r="C891" s="3"/>
      <c r="D891" s="3"/>
      <c r="E891" s="23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customHeight="1">
      <c r="A892" s="3"/>
      <c r="B892" s="3"/>
      <c r="C892" s="3"/>
      <c r="D892" s="3"/>
      <c r="E892" s="23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customHeight="1">
      <c r="A893" s="3"/>
      <c r="B893" s="3"/>
      <c r="C893" s="3"/>
      <c r="D893" s="3"/>
      <c r="E893" s="23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customHeight="1">
      <c r="A894" s="3"/>
      <c r="B894" s="3"/>
      <c r="C894" s="3"/>
      <c r="D894" s="3"/>
      <c r="E894" s="23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customHeight="1">
      <c r="A895" s="3"/>
      <c r="B895" s="3"/>
      <c r="C895" s="3"/>
      <c r="D895" s="3"/>
      <c r="E895" s="23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customHeight="1">
      <c r="A896" s="3"/>
      <c r="B896" s="3"/>
      <c r="C896" s="3"/>
      <c r="D896" s="3"/>
      <c r="E896" s="23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customHeight="1">
      <c r="A897" s="3"/>
      <c r="B897" s="3"/>
      <c r="C897" s="3"/>
      <c r="D897" s="3"/>
      <c r="E897" s="23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customHeight="1">
      <c r="A898" s="3"/>
      <c r="B898" s="3"/>
      <c r="C898" s="3"/>
      <c r="D898" s="3"/>
      <c r="E898" s="23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customHeight="1">
      <c r="A899" s="3"/>
      <c r="B899" s="3"/>
      <c r="C899" s="3"/>
      <c r="D899" s="3"/>
      <c r="E899" s="23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customHeight="1">
      <c r="A900" s="3"/>
      <c r="B900" s="3"/>
      <c r="C900" s="3"/>
      <c r="D900" s="3"/>
      <c r="E900" s="23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customHeight="1">
      <c r="A901" s="3"/>
      <c r="B901" s="3"/>
      <c r="C901" s="3"/>
      <c r="D901" s="3"/>
      <c r="E901" s="23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customHeight="1">
      <c r="A902" s="3"/>
      <c r="B902" s="3"/>
      <c r="C902" s="3"/>
      <c r="D902" s="3"/>
      <c r="E902" s="23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customHeight="1">
      <c r="A903" s="3"/>
      <c r="B903" s="3"/>
      <c r="C903" s="3"/>
      <c r="D903" s="3"/>
      <c r="E903" s="23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customHeight="1">
      <c r="A904" s="3"/>
      <c r="B904" s="3"/>
      <c r="C904" s="3"/>
      <c r="D904" s="3"/>
      <c r="E904" s="23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customHeight="1">
      <c r="A905" s="3"/>
      <c r="B905" s="3"/>
      <c r="C905" s="3"/>
      <c r="D905" s="3"/>
      <c r="E905" s="23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customHeight="1">
      <c r="A906" s="3"/>
      <c r="B906" s="3"/>
      <c r="C906" s="3"/>
      <c r="D906" s="3"/>
      <c r="E906" s="23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customHeight="1">
      <c r="A907" s="3"/>
      <c r="B907" s="3"/>
      <c r="C907" s="3"/>
      <c r="D907" s="3"/>
      <c r="E907" s="23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customHeight="1">
      <c r="A908" s="3"/>
      <c r="B908" s="3"/>
      <c r="C908" s="3"/>
      <c r="D908" s="3"/>
      <c r="E908" s="23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customHeight="1">
      <c r="A909" s="3"/>
      <c r="B909" s="3"/>
      <c r="C909" s="3"/>
      <c r="D909" s="3"/>
      <c r="E909" s="23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customHeight="1">
      <c r="A910" s="3"/>
      <c r="B910" s="3"/>
      <c r="C910" s="3"/>
      <c r="D910" s="3"/>
      <c r="E910" s="23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customHeight="1">
      <c r="A911" s="3"/>
      <c r="B911" s="3"/>
      <c r="C911" s="3"/>
      <c r="D911" s="3"/>
      <c r="E911" s="23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customHeight="1">
      <c r="A912" s="3"/>
      <c r="B912" s="3"/>
      <c r="C912" s="3"/>
      <c r="D912" s="3"/>
      <c r="E912" s="23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customHeight="1">
      <c r="A913" s="3"/>
      <c r="B913" s="3"/>
      <c r="C913" s="3"/>
      <c r="D913" s="3"/>
      <c r="E913" s="23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customHeight="1">
      <c r="A914" s="3"/>
      <c r="B914" s="3"/>
      <c r="C914" s="3"/>
      <c r="D914" s="3"/>
      <c r="E914" s="23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customHeight="1">
      <c r="A915" s="3"/>
      <c r="B915" s="3"/>
      <c r="C915" s="3"/>
      <c r="D915" s="3"/>
      <c r="E915" s="23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customHeight="1">
      <c r="A916" s="3"/>
      <c r="B916" s="3"/>
      <c r="C916" s="3"/>
      <c r="D916" s="3"/>
      <c r="E916" s="23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customHeight="1">
      <c r="A917" s="3"/>
      <c r="B917" s="3"/>
      <c r="C917" s="3"/>
      <c r="D917" s="3"/>
      <c r="E917" s="23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customHeight="1">
      <c r="A918" s="3"/>
      <c r="B918" s="3"/>
      <c r="C918" s="3"/>
      <c r="D918" s="3"/>
      <c r="E918" s="23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customHeight="1">
      <c r="A919" s="3"/>
      <c r="B919" s="3"/>
      <c r="C919" s="3"/>
      <c r="D919" s="3"/>
      <c r="E919" s="23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customHeight="1">
      <c r="A920" s="3"/>
      <c r="B920" s="3"/>
      <c r="C920" s="3"/>
      <c r="D920" s="3"/>
      <c r="E920" s="23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customHeight="1">
      <c r="A921" s="3"/>
      <c r="B921" s="3"/>
      <c r="C921" s="3"/>
      <c r="D921" s="3"/>
      <c r="E921" s="23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customHeight="1">
      <c r="A922" s="3"/>
      <c r="B922" s="3"/>
      <c r="C922" s="3"/>
      <c r="D922" s="3"/>
      <c r="E922" s="23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customHeight="1">
      <c r="A923" s="3"/>
      <c r="B923" s="3"/>
      <c r="C923" s="3"/>
      <c r="D923" s="3"/>
      <c r="E923" s="23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customHeight="1">
      <c r="A924" s="3"/>
      <c r="B924" s="3"/>
      <c r="C924" s="3"/>
      <c r="D924" s="3"/>
      <c r="E924" s="23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customHeight="1">
      <c r="A925" s="3"/>
      <c r="B925" s="3"/>
      <c r="C925" s="3"/>
      <c r="D925" s="3"/>
      <c r="E925" s="23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customHeight="1">
      <c r="A926" s="3"/>
      <c r="B926" s="3"/>
      <c r="C926" s="3"/>
      <c r="D926" s="3"/>
      <c r="E926" s="23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customHeight="1">
      <c r="A927" s="3"/>
      <c r="B927" s="3"/>
      <c r="C927" s="3"/>
      <c r="D927" s="3"/>
      <c r="E927" s="23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customHeight="1">
      <c r="A928" s="3"/>
      <c r="B928" s="3"/>
      <c r="C928" s="3"/>
      <c r="D928" s="3"/>
      <c r="E928" s="23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customHeight="1">
      <c r="A929" s="3"/>
      <c r="B929" s="3"/>
      <c r="C929" s="3"/>
      <c r="D929" s="3"/>
      <c r="E929" s="23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customHeight="1">
      <c r="A930" s="3"/>
      <c r="B930" s="3"/>
      <c r="C930" s="3"/>
      <c r="D930" s="3"/>
      <c r="E930" s="23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customHeight="1">
      <c r="A931" s="3"/>
      <c r="B931" s="3"/>
      <c r="C931" s="3"/>
      <c r="D931" s="3"/>
      <c r="E931" s="23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customHeight="1">
      <c r="A932" s="3"/>
      <c r="B932" s="3"/>
      <c r="C932" s="3"/>
      <c r="D932" s="3"/>
      <c r="E932" s="23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customHeight="1">
      <c r="A933" s="3"/>
      <c r="B933" s="3"/>
      <c r="C933" s="3"/>
      <c r="D933" s="3"/>
      <c r="E933" s="23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customHeight="1">
      <c r="A934" s="3"/>
      <c r="B934" s="3"/>
      <c r="C934" s="3"/>
      <c r="D934" s="3"/>
      <c r="E934" s="23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customHeight="1">
      <c r="A935" s="3"/>
      <c r="B935" s="3"/>
      <c r="C935" s="3"/>
      <c r="D935" s="3"/>
      <c r="E935" s="23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customHeight="1">
      <c r="A936" s="3"/>
      <c r="B936" s="3"/>
      <c r="C936" s="3"/>
      <c r="D936" s="3"/>
      <c r="E936" s="23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customHeight="1">
      <c r="A937" s="3"/>
      <c r="B937" s="3"/>
      <c r="C937" s="3"/>
      <c r="D937" s="3"/>
      <c r="E937" s="23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customHeight="1">
      <c r="A938" s="3"/>
      <c r="B938" s="3"/>
      <c r="C938" s="3"/>
      <c r="D938" s="3"/>
      <c r="E938" s="23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customHeight="1">
      <c r="A939" s="3"/>
      <c r="B939" s="3"/>
      <c r="C939" s="3"/>
      <c r="D939" s="3"/>
      <c r="E939" s="23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customHeight="1">
      <c r="A940" s="3"/>
      <c r="B940" s="3"/>
      <c r="C940" s="3"/>
      <c r="D940" s="3"/>
      <c r="E940" s="23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customHeight="1">
      <c r="A941" s="3"/>
      <c r="B941" s="3"/>
      <c r="C941" s="3"/>
      <c r="D941" s="3"/>
      <c r="E941" s="23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customHeight="1">
      <c r="A942" s="3"/>
      <c r="B942" s="3"/>
      <c r="C942" s="3"/>
      <c r="D942" s="3"/>
      <c r="E942" s="23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customHeight="1">
      <c r="A943" s="3"/>
      <c r="B943" s="3"/>
      <c r="C943" s="3"/>
      <c r="D943" s="3"/>
      <c r="E943" s="23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customHeight="1">
      <c r="A944" s="3"/>
      <c r="B944" s="3"/>
      <c r="C944" s="3"/>
      <c r="D944" s="3"/>
      <c r="E944" s="23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customHeight="1">
      <c r="A945" s="3"/>
      <c r="B945" s="3"/>
      <c r="C945" s="3"/>
      <c r="D945" s="3"/>
      <c r="E945" s="23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customHeight="1">
      <c r="A946" s="3"/>
      <c r="B946" s="3"/>
      <c r="C946" s="3"/>
      <c r="D946" s="3"/>
      <c r="E946" s="23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customHeight="1">
      <c r="A947" s="3"/>
      <c r="B947" s="3"/>
      <c r="C947" s="3"/>
      <c r="D947" s="3"/>
      <c r="E947" s="23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customHeight="1">
      <c r="A948" s="3"/>
      <c r="B948" s="3"/>
      <c r="C948" s="3"/>
      <c r="D948" s="3"/>
      <c r="E948" s="23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customHeight="1">
      <c r="A949" s="3"/>
      <c r="B949" s="3"/>
      <c r="C949" s="3"/>
      <c r="D949" s="3"/>
      <c r="E949" s="23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customHeight="1">
      <c r="A950" s="3"/>
      <c r="B950" s="3"/>
      <c r="C950" s="3"/>
      <c r="D950" s="3"/>
      <c r="E950" s="23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customHeight="1">
      <c r="A951" s="3"/>
      <c r="B951" s="3"/>
      <c r="C951" s="3"/>
      <c r="D951" s="3"/>
      <c r="E951" s="23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customHeight="1">
      <c r="A952" s="3"/>
      <c r="B952" s="3"/>
      <c r="C952" s="3"/>
      <c r="D952" s="3"/>
      <c r="E952" s="23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customHeight="1">
      <c r="A953" s="3"/>
      <c r="B953" s="3"/>
      <c r="C953" s="3"/>
      <c r="D953" s="3"/>
      <c r="E953" s="23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customHeight="1">
      <c r="A954" s="3"/>
      <c r="B954" s="3"/>
      <c r="C954" s="3"/>
      <c r="D954" s="3"/>
      <c r="E954" s="23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customHeight="1">
      <c r="A955" s="3"/>
      <c r="B955" s="3"/>
      <c r="C955" s="3"/>
      <c r="D955" s="3"/>
      <c r="E955" s="23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customHeight="1">
      <c r="A956" s="3"/>
      <c r="B956" s="3"/>
      <c r="C956" s="3"/>
      <c r="D956" s="3"/>
      <c r="E956" s="23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customHeight="1">
      <c r="A957" s="3"/>
      <c r="B957" s="3"/>
      <c r="C957" s="3"/>
      <c r="D957" s="3"/>
      <c r="E957" s="23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customHeight="1">
      <c r="A958" s="3"/>
      <c r="B958" s="3"/>
      <c r="C958" s="3"/>
      <c r="D958" s="3"/>
      <c r="E958" s="23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customHeight="1">
      <c r="A959" s="3"/>
      <c r="B959" s="3"/>
      <c r="C959" s="3"/>
      <c r="D959" s="3"/>
      <c r="E959" s="23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customHeight="1">
      <c r="A960" s="3"/>
      <c r="B960" s="3"/>
      <c r="C960" s="3"/>
      <c r="D960" s="3"/>
      <c r="E960" s="23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customHeight="1">
      <c r="A961" s="3"/>
      <c r="B961" s="3"/>
      <c r="C961" s="3"/>
      <c r="D961" s="3"/>
      <c r="E961" s="23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customHeight="1">
      <c r="A962" s="3"/>
      <c r="B962" s="3"/>
      <c r="C962" s="3"/>
      <c r="D962" s="3"/>
      <c r="E962" s="23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customHeight="1">
      <c r="A963" s="3"/>
      <c r="B963" s="3"/>
      <c r="C963" s="3"/>
      <c r="D963" s="3"/>
      <c r="E963" s="23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customHeight="1">
      <c r="A964" s="3"/>
      <c r="B964" s="3"/>
      <c r="C964" s="3"/>
      <c r="D964" s="3"/>
      <c r="E964" s="23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customHeight="1">
      <c r="A965" s="3"/>
      <c r="B965" s="3"/>
      <c r="C965" s="3"/>
      <c r="D965" s="3"/>
      <c r="E965" s="23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customHeight="1">
      <c r="A966" s="3"/>
      <c r="B966" s="3"/>
      <c r="C966" s="3"/>
      <c r="D966" s="3"/>
      <c r="E966" s="23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customHeight="1">
      <c r="A967" s="3"/>
      <c r="B967" s="3"/>
      <c r="C967" s="3"/>
      <c r="D967" s="3"/>
      <c r="E967" s="23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customHeight="1">
      <c r="A968" s="3"/>
      <c r="B968" s="3"/>
      <c r="C968" s="3"/>
      <c r="D968" s="3"/>
      <c r="E968" s="23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customHeight="1">
      <c r="A969" s="3"/>
      <c r="B969" s="3"/>
      <c r="C969" s="3"/>
      <c r="D969" s="3"/>
      <c r="E969" s="23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customHeight="1">
      <c r="A970" s="3"/>
      <c r="B970" s="3"/>
      <c r="C970" s="3"/>
      <c r="D970" s="3"/>
      <c r="E970" s="23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customHeight="1">
      <c r="A971" s="3"/>
      <c r="B971" s="3"/>
      <c r="C971" s="3"/>
      <c r="D971" s="3"/>
      <c r="E971" s="23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customHeight="1">
      <c r="A972" s="3"/>
      <c r="B972" s="3"/>
      <c r="C972" s="3"/>
      <c r="D972" s="3"/>
      <c r="E972" s="23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customHeight="1">
      <c r="A973" s="3"/>
      <c r="B973" s="3"/>
      <c r="C973" s="3"/>
      <c r="D973" s="3"/>
      <c r="E973" s="23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customHeight="1">
      <c r="A974" s="3"/>
      <c r="B974" s="3"/>
      <c r="C974" s="3"/>
      <c r="D974" s="3"/>
      <c r="E974" s="23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customHeight="1">
      <c r="A975" s="3"/>
      <c r="B975" s="3"/>
      <c r="C975" s="3"/>
      <c r="D975" s="3"/>
      <c r="E975" s="23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customHeight="1">
      <c r="A976" s="3"/>
      <c r="B976" s="3"/>
      <c r="C976" s="3"/>
      <c r="D976" s="3"/>
      <c r="E976" s="23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customHeight="1">
      <c r="A977" s="3"/>
      <c r="B977" s="3"/>
      <c r="C977" s="3"/>
      <c r="D977" s="3"/>
      <c r="E977" s="23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customHeight="1">
      <c r="A978" s="3"/>
      <c r="B978" s="3"/>
      <c r="C978" s="3"/>
      <c r="D978" s="3"/>
      <c r="E978" s="23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customHeight="1">
      <c r="A979" s="3"/>
      <c r="B979" s="3"/>
      <c r="C979" s="3"/>
      <c r="D979" s="3"/>
      <c r="E979" s="23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customHeight="1">
      <c r="A980" s="3"/>
      <c r="B980" s="3"/>
      <c r="C980" s="3"/>
      <c r="D980" s="3"/>
      <c r="E980" s="23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customHeight="1">
      <c r="A981" s="3"/>
      <c r="B981" s="3"/>
      <c r="C981" s="3"/>
      <c r="D981" s="3"/>
      <c r="E981" s="23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customHeight="1">
      <c r="A982" s="3"/>
      <c r="B982" s="3"/>
      <c r="C982" s="3"/>
      <c r="D982" s="3"/>
      <c r="E982" s="23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customHeight="1">
      <c r="A983" s="3"/>
      <c r="B983" s="3"/>
      <c r="C983" s="3"/>
      <c r="D983" s="3"/>
      <c r="E983" s="23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customHeight="1">
      <c r="A984" s="3"/>
      <c r="B984" s="3"/>
      <c r="C984" s="3"/>
      <c r="D984" s="3"/>
      <c r="E984" s="23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customHeight="1">
      <c r="A985" s="3"/>
      <c r="B985" s="3"/>
      <c r="C985" s="3"/>
      <c r="D985" s="3"/>
      <c r="E985" s="23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customHeight="1">
      <c r="A986" s="3"/>
      <c r="B986" s="3"/>
      <c r="C986" s="3"/>
      <c r="D986" s="3"/>
      <c r="E986" s="23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customHeight="1">
      <c r="A987" s="3"/>
      <c r="B987" s="3"/>
      <c r="C987" s="3"/>
      <c r="D987" s="3"/>
      <c r="E987" s="23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customHeight="1">
      <c r="A988" s="3"/>
      <c r="B988" s="3"/>
      <c r="C988" s="3"/>
      <c r="D988" s="3"/>
      <c r="E988" s="23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customHeight="1">
      <c r="A989" s="3"/>
      <c r="B989" s="3"/>
      <c r="C989" s="3"/>
      <c r="D989" s="3"/>
      <c r="E989" s="23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customHeight="1">
      <c r="A990" s="3"/>
      <c r="B990" s="3"/>
      <c r="C990" s="3"/>
      <c r="D990" s="3"/>
      <c r="E990" s="23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customHeight="1">
      <c r="A991" s="3"/>
      <c r="B991" s="3"/>
      <c r="C991" s="3"/>
      <c r="D991" s="3"/>
      <c r="E991" s="23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customHeight="1">
      <c r="A992" s="3"/>
      <c r="B992" s="3"/>
      <c r="C992" s="3"/>
      <c r="D992" s="3"/>
      <c r="E992" s="23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customHeight="1">
      <c r="A993" s="3"/>
      <c r="B993" s="3"/>
      <c r="C993" s="3"/>
      <c r="D993" s="3"/>
      <c r="E993" s="23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customHeight="1">
      <c r="A994" s="3"/>
      <c r="B994" s="3"/>
      <c r="C994" s="3"/>
      <c r="D994" s="3"/>
      <c r="E994" s="23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customHeight="1">
      <c r="A995" s="3"/>
      <c r="B995" s="3"/>
      <c r="C995" s="3"/>
      <c r="D995" s="3"/>
      <c r="E995" s="23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customHeight="1">
      <c r="A996" s="3"/>
      <c r="B996" s="3"/>
      <c r="C996" s="3"/>
      <c r="D996" s="3"/>
      <c r="E996" s="23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customHeight="1">
      <c r="A997" s="3"/>
      <c r="B997" s="3"/>
      <c r="C997" s="3"/>
      <c r="D997" s="3"/>
      <c r="E997" s="23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customHeight="1">
      <c r="A998" s="3"/>
      <c r="B998" s="3"/>
      <c r="C998" s="3"/>
      <c r="D998" s="3"/>
      <c r="E998" s="233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mergeCells count="15">
    <mergeCell ref="O3:O6"/>
    <mergeCell ref="G4:G6"/>
    <mergeCell ref="H4:H6"/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</mergeCells>
  <dataValidations count="2">
    <dataValidation type="list" allowBlank="1" sqref="A1:A2 E3:G3 I3:L3 G4:H4">
      <formula1>serials</formula1>
    </dataValidation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topLeftCell="A46" workbookViewId="0">
      <selection sqref="A1:O1"/>
    </sheetView>
  </sheetViews>
  <sheetFormatPr defaultColWidth="12.5703125" defaultRowHeight="15" customHeight="1"/>
  <cols>
    <col min="1" max="1" width="66.42578125" customWidth="1"/>
    <col min="2" max="2" width="24" hidden="1" customWidth="1"/>
    <col min="3" max="3" width="14.42578125" hidden="1" customWidth="1"/>
    <col min="4" max="4" width="2.5703125" hidden="1" customWidth="1"/>
    <col min="5" max="5" width="7.85546875" customWidth="1"/>
    <col min="6" max="6" width="9.140625" customWidth="1"/>
    <col min="7" max="7" width="9.7109375" customWidth="1"/>
    <col min="8" max="8" width="9.5703125" customWidth="1"/>
    <col min="9" max="9" width="8.42578125" customWidth="1"/>
    <col min="10" max="10" width="6.7109375" customWidth="1"/>
    <col min="11" max="13" width="7.140625" customWidth="1"/>
    <col min="14" max="14" width="8.7109375" customWidth="1"/>
    <col min="15" max="15" width="7.7109375" customWidth="1"/>
    <col min="16" max="16" width="9.140625" customWidth="1"/>
    <col min="17" max="28" width="8.7109375" customWidth="1"/>
  </cols>
  <sheetData>
    <row r="1" spans="1:28" ht="0.75" customHeight="1">
      <c r="A1" s="432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"/>
    </row>
    <row r="2" spans="1:28" ht="18.75" customHeight="1">
      <c r="A2" s="405" t="s">
        <v>149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"/>
    </row>
    <row r="3" spans="1:28" ht="13.5" customHeight="1">
      <c r="A3" s="433" t="s">
        <v>191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8"/>
    </row>
    <row r="4" spans="1:28" ht="18" customHeight="1">
      <c r="A4" s="416" t="s">
        <v>2</v>
      </c>
      <c r="B4" s="416"/>
      <c r="C4" s="416"/>
      <c r="D4" s="416"/>
      <c r="E4" s="410" t="s">
        <v>192</v>
      </c>
      <c r="F4" s="410" t="s">
        <v>193</v>
      </c>
      <c r="G4" s="410" t="s">
        <v>194</v>
      </c>
      <c r="H4" s="395" t="s">
        <v>195</v>
      </c>
      <c r="I4" s="395" t="s">
        <v>196</v>
      </c>
      <c r="J4" s="395" t="s">
        <v>197</v>
      </c>
      <c r="K4" s="395" t="s">
        <v>198</v>
      </c>
      <c r="L4" s="395" t="s">
        <v>199</v>
      </c>
      <c r="M4" s="410" t="s">
        <v>200</v>
      </c>
      <c r="N4" s="431" t="s">
        <v>201</v>
      </c>
      <c r="O4" s="431" t="s">
        <v>200</v>
      </c>
      <c r="P4" s="395" t="s">
        <v>202</v>
      </c>
    </row>
    <row r="5" spans="1:28" ht="129.75" customHeight="1">
      <c r="A5" s="392"/>
      <c r="B5" s="393"/>
      <c r="C5" s="393"/>
      <c r="D5" s="393"/>
      <c r="E5" s="392"/>
      <c r="F5" s="392"/>
      <c r="G5" s="392"/>
      <c r="H5" s="393"/>
      <c r="I5" s="392"/>
      <c r="J5" s="392"/>
      <c r="K5" s="393"/>
      <c r="L5" s="393"/>
      <c r="M5" s="392"/>
      <c r="N5" s="419"/>
      <c r="O5" s="419"/>
      <c r="P5" s="392"/>
    </row>
    <row r="6" spans="1:28" ht="12.75" customHeight="1">
      <c r="A6" s="148" t="s">
        <v>203</v>
      </c>
      <c r="B6" s="171"/>
      <c r="C6" s="171"/>
      <c r="D6" s="171"/>
      <c r="E6" s="148">
        <v>79</v>
      </c>
      <c r="F6" s="171">
        <v>80</v>
      </c>
      <c r="G6" s="171">
        <v>81</v>
      </c>
      <c r="H6" s="171">
        <v>82</v>
      </c>
      <c r="I6" s="171">
        <v>83</v>
      </c>
      <c r="J6" s="171">
        <v>84</v>
      </c>
      <c r="K6" s="185">
        <v>85</v>
      </c>
      <c r="L6" s="185">
        <v>86</v>
      </c>
      <c r="M6" s="185">
        <v>87</v>
      </c>
      <c r="N6" s="172">
        <v>88</v>
      </c>
      <c r="O6" s="185">
        <v>89</v>
      </c>
      <c r="P6" s="171">
        <v>90</v>
      </c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</row>
    <row r="7" spans="1:28" ht="12.75" hidden="1" customHeight="1">
      <c r="A7" s="95" t="s">
        <v>115</v>
      </c>
      <c r="B7" s="194"/>
      <c r="C7" s="194"/>
      <c r="D7" s="194"/>
      <c r="E7" s="102"/>
      <c r="F7" s="102"/>
      <c r="G7" s="102"/>
      <c r="H7" s="102"/>
      <c r="I7" s="102"/>
      <c r="J7" s="102"/>
      <c r="K7" s="102"/>
      <c r="L7" s="102"/>
      <c r="M7" s="103"/>
      <c r="N7" s="191"/>
      <c r="O7" s="192"/>
      <c r="P7" s="103"/>
    </row>
    <row r="8" spans="1:28" ht="12.75" hidden="1" customHeight="1">
      <c r="A8" s="95" t="s">
        <v>116</v>
      </c>
      <c r="B8" s="194"/>
      <c r="C8" s="194"/>
      <c r="D8" s="194"/>
      <c r="E8" s="95">
        <v>1</v>
      </c>
      <c r="F8" s="194">
        <v>1</v>
      </c>
      <c r="G8" s="194"/>
      <c r="H8" s="194"/>
      <c r="I8" s="194">
        <v>1</v>
      </c>
      <c r="J8" s="194"/>
      <c r="K8" s="194"/>
      <c r="L8" s="194"/>
      <c r="M8" s="194"/>
      <c r="N8" s="195"/>
      <c r="O8" s="196"/>
      <c r="P8" s="222"/>
    </row>
    <row r="9" spans="1:28" ht="12.75" hidden="1" customHeight="1">
      <c r="A9" s="95" t="s">
        <v>117</v>
      </c>
      <c r="B9" s="194"/>
      <c r="C9" s="194"/>
      <c r="D9" s="194"/>
      <c r="E9" s="95"/>
      <c r="F9" s="194"/>
      <c r="G9" s="194"/>
      <c r="H9" s="194"/>
      <c r="I9" s="194"/>
      <c r="J9" s="194"/>
      <c r="K9" s="194"/>
      <c r="L9" s="194"/>
      <c r="M9" s="194"/>
      <c r="N9" s="196"/>
      <c r="O9" s="235"/>
      <c r="P9" s="236"/>
    </row>
    <row r="10" spans="1:28" ht="24.75" customHeight="1">
      <c r="A10" s="15" t="s">
        <v>18</v>
      </c>
      <c r="B10" s="16"/>
      <c r="C10" s="16"/>
      <c r="D10" s="17"/>
      <c r="E10" s="18">
        <f t="shared" ref="E10:P10" si="0">E11+E12</f>
        <v>2</v>
      </c>
      <c r="F10" s="18">
        <f t="shared" si="0"/>
        <v>2</v>
      </c>
      <c r="G10" s="18">
        <f t="shared" si="0"/>
        <v>918992</v>
      </c>
      <c r="H10" s="18">
        <f t="shared" si="0"/>
        <v>804650</v>
      </c>
      <c r="I10" s="18">
        <f t="shared" si="0"/>
        <v>2</v>
      </c>
      <c r="J10" s="18">
        <f t="shared" si="0"/>
        <v>7</v>
      </c>
      <c r="K10" s="18">
        <f t="shared" si="0"/>
        <v>9</v>
      </c>
      <c r="L10" s="18">
        <f t="shared" si="0"/>
        <v>1795</v>
      </c>
      <c r="M10" s="18">
        <f t="shared" si="0"/>
        <v>1479</v>
      </c>
      <c r="N10" s="18">
        <f t="shared" si="0"/>
        <v>293</v>
      </c>
      <c r="O10" s="18">
        <f t="shared" si="0"/>
        <v>149</v>
      </c>
      <c r="P10" s="18">
        <f t="shared" si="0"/>
        <v>85169</v>
      </c>
    </row>
    <row r="11" spans="1:28" ht="12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1</v>
      </c>
      <c r="F11" s="22">
        <v>1</v>
      </c>
      <c r="G11" s="22">
        <v>755782</v>
      </c>
      <c r="H11" s="22">
        <v>804650</v>
      </c>
      <c r="I11" s="22">
        <v>1</v>
      </c>
      <c r="J11" s="22">
        <v>7</v>
      </c>
      <c r="K11" s="22">
        <v>4</v>
      </c>
      <c r="L11" s="22">
        <v>316</v>
      </c>
      <c r="M11" s="22">
        <v>0</v>
      </c>
      <c r="N11" s="22">
        <v>144</v>
      </c>
      <c r="O11" s="22">
        <v>0</v>
      </c>
      <c r="P11" s="22">
        <v>39445</v>
      </c>
    </row>
    <row r="12" spans="1:28" ht="13.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</v>
      </c>
      <c r="F12" s="22">
        <v>1</v>
      </c>
      <c r="G12" s="22">
        <v>163210</v>
      </c>
      <c r="H12" s="22">
        <v>0</v>
      </c>
      <c r="I12" s="22">
        <v>1</v>
      </c>
      <c r="J12" s="22">
        <v>0</v>
      </c>
      <c r="K12" s="22">
        <v>5</v>
      </c>
      <c r="L12" s="22">
        <v>1479</v>
      </c>
      <c r="M12" s="22">
        <v>1479</v>
      </c>
      <c r="N12" s="22">
        <v>149</v>
      </c>
      <c r="O12" s="22">
        <v>149</v>
      </c>
      <c r="P12" s="22">
        <v>45724</v>
      </c>
    </row>
    <row r="13" spans="1:28" ht="15.75" customHeight="1">
      <c r="A13" s="23" t="s">
        <v>25</v>
      </c>
      <c r="B13" s="16"/>
      <c r="C13" s="16"/>
      <c r="D13" s="17"/>
      <c r="E13" s="24">
        <f t="shared" ref="E13:P13" si="1">SUM(E14:E15)</f>
        <v>1</v>
      </c>
      <c r="F13" s="24">
        <f t="shared" si="1"/>
        <v>29</v>
      </c>
      <c r="G13" s="24">
        <f t="shared" si="1"/>
        <v>237399</v>
      </c>
      <c r="H13" s="24">
        <f t="shared" si="1"/>
        <v>1217660</v>
      </c>
      <c r="I13" s="24">
        <f t="shared" si="1"/>
        <v>11</v>
      </c>
      <c r="J13" s="24">
        <f t="shared" si="1"/>
        <v>116</v>
      </c>
      <c r="K13" s="24">
        <f t="shared" si="1"/>
        <v>1202</v>
      </c>
      <c r="L13" s="24">
        <f t="shared" si="1"/>
        <v>70814</v>
      </c>
      <c r="M13" s="24">
        <f t="shared" si="1"/>
        <v>49471</v>
      </c>
      <c r="N13" s="24">
        <f t="shared" si="1"/>
        <v>32878</v>
      </c>
      <c r="O13" s="24">
        <f t="shared" si="1"/>
        <v>22622</v>
      </c>
      <c r="P13" s="24">
        <f t="shared" si="1"/>
        <v>794341</v>
      </c>
      <c r="Q13" s="237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8" ht="1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</v>
      </c>
      <c r="F14" s="26">
        <v>11</v>
      </c>
      <c r="G14" s="26">
        <v>167174</v>
      </c>
      <c r="H14" s="26">
        <v>1217170</v>
      </c>
      <c r="I14" s="26">
        <v>8</v>
      </c>
      <c r="J14" s="26">
        <v>64</v>
      </c>
      <c r="K14" s="26">
        <v>235</v>
      </c>
      <c r="L14" s="26">
        <v>24410</v>
      </c>
      <c r="M14" s="26">
        <v>15258</v>
      </c>
      <c r="N14" s="26">
        <v>9693</v>
      </c>
      <c r="O14" s="26">
        <v>5559</v>
      </c>
      <c r="P14" s="26">
        <v>334083</v>
      </c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</row>
    <row r="15" spans="1:28" ht="15.7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0</v>
      </c>
      <c r="F15" s="29">
        <v>18</v>
      </c>
      <c r="G15" s="29">
        <v>70225</v>
      </c>
      <c r="H15" s="29">
        <v>490</v>
      </c>
      <c r="I15" s="29">
        <v>3</v>
      </c>
      <c r="J15" s="29">
        <v>52</v>
      </c>
      <c r="K15" s="29">
        <v>967</v>
      </c>
      <c r="L15" s="29">
        <v>46404</v>
      </c>
      <c r="M15" s="29">
        <v>34213</v>
      </c>
      <c r="N15" s="29">
        <v>23185</v>
      </c>
      <c r="O15" s="29">
        <v>17063</v>
      </c>
      <c r="P15" s="28">
        <v>460258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8" ht="15.75" customHeight="1">
      <c r="A16" s="23" t="s">
        <v>32</v>
      </c>
      <c r="B16" s="16"/>
      <c r="C16" s="16"/>
      <c r="D16" s="30"/>
      <c r="E16" s="24">
        <f t="shared" ref="E16:P16" si="2">E17+E18+E21+E22</f>
        <v>11</v>
      </c>
      <c r="F16" s="24">
        <f t="shared" si="2"/>
        <v>12</v>
      </c>
      <c r="G16" s="24">
        <f t="shared" si="2"/>
        <v>1183589</v>
      </c>
      <c r="H16" s="24">
        <f t="shared" si="2"/>
        <v>947242</v>
      </c>
      <c r="I16" s="24">
        <f t="shared" si="2"/>
        <v>18</v>
      </c>
      <c r="J16" s="24">
        <f t="shared" si="2"/>
        <v>11</v>
      </c>
      <c r="K16" s="24">
        <f t="shared" si="2"/>
        <v>155</v>
      </c>
      <c r="L16" s="24">
        <f t="shared" si="2"/>
        <v>24610</v>
      </c>
      <c r="M16" s="24">
        <f t="shared" si="2"/>
        <v>19371</v>
      </c>
      <c r="N16" s="24">
        <f t="shared" si="2"/>
        <v>15218</v>
      </c>
      <c r="O16" s="24">
        <f t="shared" si="2"/>
        <v>11554</v>
      </c>
      <c r="P16" s="24">
        <f t="shared" si="2"/>
        <v>459657</v>
      </c>
    </row>
    <row r="17" spans="1:16" ht="13.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238">
        <v>9</v>
      </c>
      <c r="F17" s="211">
        <v>7</v>
      </c>
      <c r="G17" s="211">
        <v>1127909</v>
      </c>
      <c r="H17" s="211">
        <v>937903</v>
      </c>
      <c r="I17" s="210">
        <v>14</v>
      </c>
      <c r="J17" s="211">
        <v>9</v>
      </c>
      <c r="K17" s="211">
        <v>31</v>
      </c>
      <c r="L17" s="108">
        <v>2272</v>
      </c>
      <c r="M17" s="28">
        <v>0</v>
      </c>
      <c r="N17" s="108">
        <v>1812</v>
      </c>
      <c r="O17" s="28">
        <v>0</v>
      </c>
      <c r="P17" s="239">
        <v>41453</v>
      </c>
    </row>
    <row r="18" spans="1:16" ht="24.7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P18" si="3">E19+E20+E33+E39+E45+E48</f>
        <v>2</v>
      </c>
      <c r="F18" s="47">
        <f t="shared" si="3"/>
        <v>3</v>
      </c>
      <c r="G18" s="47">
        <f t="shared" si="3"/>
        <v>46344</v>
      </c>
      <c r="H18" s="47">
        <f t="shared" si="3"/>
        <v>9339</v>
      </c>
      <c r="I18" s="47">
        <f t="shared" si="3"/>
        <v>2</v>
      </c>
      <c r="J18" s="47">
        <f t="shared" si="3"/>
        <v>0</v>
      </c>
      <c r="K18" s="47">
        <f t="shared" si="3"/>
        <v>9</v>
      </c>
      <c r="L18" s="47">
        <f t="shared" si="3"/>
        <v>1341</v>
      </c>
      <c r="M18" s="47">
        <f t="shared" si="3"/>
        <v>231</v>
      </c>
      <c r="N18" s="47">
        <f t="shared" si="3"/>
        <v>955</v>
      </c>
      <c r="O18" s="47">
        <f t="shared" si="3"/>
        <v>155</v>
      </c>
      <c r="P18" s="47">
        <f t="shared" si="3"/>
        <v>17665</v>
      </c>
    </row>
    <row r="19" spans="1:16" ht="15.75" customHeight="1">
      <c r="A19" s="42" t="s">
        <v>39</v>
      </c>
      <c r="B19" s="43"/>
      <c r="C19" s="43"/>
      <c r="D19" s="44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91</v>
      </c>
      <c r="M19" s="28">
        <v>24</v>
      </c>
      <c r="N19" s="28">
        <v>68</v>
      </c>
      <c r="O19" s="28">
        <v>20</v>
      </c>
      <c r="P19" s="28">
        <v>983</v>
      </c>
    </row>
    <row r="20" spans="1:16" ht="15.75" customHeight="1">
      <c r="A20" s="42" t="s">
        <v>40</v>
      </c>
      <c r="B20" s="43"/>
      <c r="C20" s="43"/>
      <c r="D20" s="44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28</v>
      </c>
      <c r="M20" s="45">
        <v>7</v>
      </c>
      <c r="N20" s="45">
        <v>20</v>
      </c>
      <c r="O20" s="45">
        <v>4</v>
      </c>
      <c r="P20" s="45">
        <v>889</v>
      </c>
    </row>
    <row r="21" spans="1:16" ht="17.2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P21" si="4">E40</f>
        <v>0</v>
      </c>
      <c r="F21" s="47">
        <f t="shared" si="4"/>
        <v>0</v>
      </c>
      <c r="G21" s="47">
        <f t="shared" si="4"/>
        <v>0</v>
      </c>
      <c r="H21" s="47">
        <f t="shared" si="4"/>
        <v>0</v>
      </c>
      <c r="I21" s="47">
        <f t="shared" si="4"/>
        <v>2</v>
      </c>
      <c r="J21" s="47">
        <f t="shared" si="4"/>
        <v>1</v>
      </c>
      <c r="K21" s="47">
        <f t="shared" si="4"/>
        <v>10</v>
      </c>
      <c r="L21" s="47">
        <f t="shared" si="4"/>
        <v>596</v>
      </c>
      <c r="M21" s="47">
        <f t="shared" si="4"/>
        <v>291</v>
      </c>
      <c r="N21" s="47">
        <f t="shared" si="4"/>
        <v>356</v>
      </c>
      <c r="O21" s="47">
        <f t="shared" si="4"/>
        <v>181</v>
      </c>
      <c r="P21" s="47">
        <f t="shared" si="4"/>
        <v>9721</v>
      </c>
    </row>
    <row r="22" spans="1:16" ht="14.2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P22" si="5">E23+E24</f>
        <v>0</v>
      </c>
      <c r="F22" s="47">
        <f t="shared" si="5"/>
        <v>2</v>
      </c>
      <c r="G22" s="47">
        <f t="shared" si="5"/>
        <v>9336</v>
      </c>
      <c r="H22" s="47">
        <f t="shared" si="5"/>
        <v>0</v>
      </c>
      <c r="I22" s="47">
        <f t="shared" si="5"/>
        <v>0</v>
      </c>
      <c r="J22" s="47">
        <f t="shared" si="5"/>
        <v>1</v>
      </c>
      <c r="K22" s="47">
        <f t="shared" si="5"/>
        <v>105</v>
      </c>
      <c r="L22" s="47">
        <f t="shared" si="5"/>
        <v>20401</v>
      </c>
      <c r="M22" s="47">
        <f t="shared" si="5"/>
        <v>18849</v>
      </c>
      <c r="N22" s="47">
        <f t="shared" si="5"/>
        <v>12095</v>
      </c>
      <c r="O22" s="47">
        <f t="shared" si="5"/>
        <v>11218</v>
      </c>
      <c r="P22" s="47">
        <f t="shared" si="5"/>
        <v>390818</v>
      </c>
    </row>
    <row r="23" spans="1:16" ht="15" customHeight="1">
      <c r="A23" s="20" t="s">
        <v>47</v>
      </c>
      <c r="B23" s="2"/>
      <c r="C23" s="2"/>
      <c r="D23" s="49"/>
      <c r="E23" s="28">
        <v>0</v>
      </c>
      <c r="F23" s="28">
        <v>2</v>
      </c>
      <c r="G23" s="28">
        <v>9336</v>
      </c>
      <c r="H23" s="28">
        <v>0</v>
      </c>
      <c r="I23" s="28">
        <v>0</v>
      </c>
      <c r="J23" s="28">
        <v>1</v>
      </c>
      <c r="K23" s="28">
        <v>63</v>
      </c>
      <c r="L23" s="28">
        <v>13590</v>
      </c>
      <c r="M23" s="28">
        <v>12486</v>
      </c>
      <c r="N23" s="28">
        <v>7917</v>
      </c>
      <c r="O23" s="28">
        <v>7261</v>
      </c>
      <c r="P23" s="28">
        <v>259157</v>
      </c>
    </row>
    <row r="24" spans="1:16" ht="14.25" customHeight="1">
      <c r="A24" s="20" t="s">
        <v>48</v>
      </c>
      <c r="B24" s="2"/>
      <c r="C24" s="2"/>
      <c r="D24" s="49"/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42</v>
      </c>
      <c r="L24" s="26">
        <v>6811</v>
      </c>
      <c r="M24" s="26">
        <v>6363</v>
      </c>
      <c r="N24" s="26">
        <v>4178</v>
      </c>
      <c r="O24" s="26">
        <v>3957</v>
      </c>
      <c r="P24" s="26">
        <v>131661</v>
      </c>
    </row>
    <row r="25" spans="1:16" ht="12.75" customHeight="1">
      <c r="A25" s="23" t="s">
        <v>49</v>
      </c>
      <c r="B25" s="16"/>
      <c r="C25" s="16"/>
      <c r="D25" s="51"/>
      <c r="E25" s="24">
        <f t="shared" ref="E25:P25" si="6">SUM(E26,E27,E30,E31 +E37)</f>
        <v>2</v>
      </c>
      <c r="F25" s="24">
        <f t="shared" si="6"/>
        <v>3</v>
      </c>
      <c r="G25" s="24">
        <f t="shared" si="6"/>
        <v>844228</v>
      </c>
      <c r="H25" s="24">
        <f t="shared" si="6"/>
        <v>0</v>
      </c>
      <c r="I25" s="24">
        <f t="shared" si="6"/>
        <v>2</v>
      </c>
      <c r="J25" s="24">
        <f t="shared" si="6"/>
        <v>2</v>
      </c>
      <c r="K25" s="24">
        <f t="shared" si="6"/>
        <v>5</v>
      </c>
      <c r="L25" s="24">
        <f t="shared" si="6"/>
        <v>390</v>
      </c>
      <c r="M25" s="24">
        <f t="shared" si="6"/>
        <v>12</v>
      </c>
      <c r="N25" s="24">
        <f t="shared" si="6"/>
        <v>279</v>
      </c>
      <c r="O25" s="24">
        <f t="shared" si="6"/>
        <v>0</v>
      </c>
      <c r="P25" s="24">
        <f t="shared" si="6"/>
        <v>6864</v>
      </c>
    </row>
    <row r="26" spans="1:16" ht="13.5" customHeight="1">
      <c r="A26" s="110" t="s">
        <v>147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1</v>
      </c>
      <c r="F26" s="28">
        <v>1</v>
      </c>
      <c r="G26" s="28">
        <v>671146</v>
      </c>
      <c r="H26" s="28">
        <v>0</v>
      </c>
      <c r="I26" s="28">
        <v>1</v>
      </c>
      <c r="J26" s="28">
        <v>0</v>
      </c>
      <c r="K26" s="28">
        <v>0</v>
      </c>
      <c r="L26" s="28">
        <v>162</v>
      </c>
      <c r="M26" s="28">
        <v>0</v>
      </c>
      <c r="N26" s="28">
        <v>130</v>
      </c>
      <c r="O26" s="28">
        <v>0</v>
      </c>
      <c r="P26" s="28">
        <v>1348</v>
      </c>
    </row>
    <row r="27" spans="1:16" ht="18" customHeight="1">
      <c r="A27" s="53" t="s">
        <v>53</v>
      </c>
      <c r="B27" s="54"/>
      <c r="C27" s="54"/>
      <c r="D27" s="55"/>
      <c r="E27" s="56">
        <f t="shared" ref="E27:P27" si="7">SUM(E28,E29)</f>
        <v>1</v>
      </c>
      <c r="F27" s="56">
        <f t="shared" si="7"/>
        <v>2</v>
      </c>
      <c r="G27" s="56">
        <f t="shared" si="7"/>
        <v>173082</v>
      </c>
      <c r="H27" s="56">
        <f t="shared" si="7"/>
        <v>0</v>
      </c>
      <c r="I27" s="56">
        <f t="shared" si="7"/>
        <v>1</v>
      </c>
      <c r="J27" s="56">
        <f t="shared" si="7"/>
        <v>1</v>
      </c>
      <c r="K27" s="56">
        <f t="shared" si="7"/>
        <v>4</v>
      </c>
      <c r="L27" s="56">
        <f t="shared" si="7"/>
        <v>149</v>
      </c>
      <c r="M27" s="56">
        <f t="shared" si="7"/>
        <v>12</v>
      </c>
      <c r="N27" s="56">
        <f t="shared" si="7"/>
        <v>94</v>
      </c>
      <c r="O27" s="56">
        <f t="shared" si="7"/>
        <v>0</v>
      </c>
      <c r="P27" s="56">
        <f t="shared" si="7"/>
        <v>4612</v>
      </c>
    </row>
    <row r="28" spans="1:16" ht="18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1</v>
      </c>
      <c r="F28" s="28">
        <v>1</v>
      </c>
      <c r="G28" s="28">
        <v>172825</v>
      </c>
      <c r="H28" s="28">
        <v>0</v>
      </c>
      <c r="I28" s="28">
        <v>1</v>
      </c>
      <c r="J28" s="28">
        <v>1</v>
      </c>
      <c r="K28" s="28">
        <v>4</v>
      </c>
      <c r="L28" s="109">
        <v>97</v>
      </c>
      <c r="M28" s="28">
        <v>12</v>
      </c>
      <c r="N28" s="28">
        <v>55</v>
      </c>
      <c r="O28" s="109">
        <v>0</v>
      </c>
      <c r="P28" s="109">
        <v>3860</v>
      </c>
    </row>
    <row r="29" spans="1:16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0</v>
      </c>
      <c r="F29" s="28">
        <v>1</v>
      </c>
      <c r="G29" s="28">
        <v>257</v>
      </c>
      <c r="H29" s="28">
        <v>0</v>
      </c>
      <c r="I29" s="28">
        <v>0</v>
      </c>
      <c r="J29" s="28">
        <v>0</v>
      </c>
      <c r="K29" s="28">
        <v>0</v>
      </c>
      <c r="L29" s="59">
        <v>52</v>
      </c>
      <c r="M29" s="28">
        <v>0</v>
      </c>
      <c r="N29" s="28">
        <v>39</v>
      </c>
      <c r="O29" s="59">
        <v>0</v>
      </c>
      <c r="P29" s="59">
        <v>752</v>
      </c>
    </row>
    <row r="30" spans="1:16" ht="15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60">
        <v>35</v>
      </c>
      <c r="M30" s="28">
        <v>0</v>
      </c>
      <c r="N30" s="28">
        <v>19</v>
      </c>
      <c r="O30" s="60">
        <v>0</v>
      </c>
      <c r="P30" s="60">
        <v>328</v>
      </c>
    </row>
    <row r="31" spans="1:16" ht="12.75" customHeight="1">
      <c r="A31" s="53" t="s">
        <v>63</v>
      </c>
      <c r="B31" s="54"/>
      <c r="C31" s="54"/>
      <c r="D31" s="62"/>
      <c r="E31" s="56">
        <f t="shared" ref="E31:P31" si="8">E34</f>
        <v>0</v>
      </c>
      <c r="F31" s="56">
        <f t="shared" si="8"/>
        <v>0</v>
      </c>
      <c r="G31" s="56">
        <f t="shared" si="8"/>
        <v>0</v>
      </c>
      <c r="H31" s="56">
        <f t="shared" si="8"/>
        <v>0</v>
      </c>
      <c r="I31" s="56">
        <f t="shared" si="8"/>
        <v>0</v>
      </c>
      <c r="J31" s="56">
        <f t="shared" si="8"/>
        <v>1</v>
      </c>
      <c r="K31" s="56">
        <f t="shared" si="8"/>
        <v>1</v>
      </c>
      <c r="L31" s="56">
        <f t="shared" si="8"/>
        <v>35</v>
      </c>
      <c r="M31" s="56">
        <f t="shared" si="8"/>
        <v>0</v>
      </c>
      <c r="N31" s="56">
        <f t="shared" si="8"/>
        <v>29</v>
      </c>
      <c r="O31" s="56">
        <f t="shared" si="8"/>
        <v>0</v>
      </c>
      <c r="P31" s="56">
        <f t="shared" si="8"/>
        <v>522</v>
      </c>
    </row>
    <row r="32" spans="1:16" ht="27.75" customHeight="1">
      <c r="A32" s="64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1</v>
      </c>
      <c r="F32" s="131">
        <v>1</v>
      </c>
      <c r="G32" s="240">
        <v>100512</v>
      </c>
      <c r="H32" s="240">
        <v>100512</v>
      </c>
      <c r="I32" s="131">
        <v>1</v>
      </c>
      <c r="J32" s="131">
        <v>1</v>
      </c>
      <c r="K32" s="131">
        <v>5</v>
      </c>
      <c r="L32" s="132">
        <v>124</v>
      </c>
      <c r="M32" s="131">
        <v>0</v>
      </c>
      <c r="N32" s="131">
        <v>50</v>
      </c>
      <c r="O32" s="132">
        <v>0</v>
      </c>
      <c r="P32" s="132">
        <v>10587</v>
      </c>
    </row>
    <row r="33" spans="1:16" ht="40.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5">
        <v>164</v>
      </c>
      <c r="M33" s="114">
        <v>0</v>
      </c>
      <c r="N33" s="114">
        <v>113</v>
      </c>
      <c r="O33" s="115">
        <v>0</v>
      </c>
      <c r="P33" s="115">
        <v>2188</v>
      </c>
    </row>
    <row r="34" spans="1:16" ht="15.7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241"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1</v>
      </c>
      <c r="K34" s="242">
        <v>1</v>
      </c>
      <c r="L34" s="243">
        <v>35</v>
      </c>
      <c r="M34" s="242">
        <v>0</v>
      </c>
      <c r="N34" s="242">
        <v>29</v>
      </c>
      <c r="O34" s="243">
        <v>0</v>
      </c>
      <c r="P34" s="243">
        <v>522</v>
      </c>
    </row>
    <row r="35" spans="1:16" ht="16.5" customHeight="1">
      <c r="A35" s="116" t="s">
        <v>73</v>
      </c>
      <c r="B35" s="2"/>
      <c r="C35" s="2"/>
      <c r="D35" s="3"/>
      <c r="E35" s="76">
        <f t="shared" ref="E35:P35" si="9">SUM(E32:E34)</f>
        <v>1</v>
      </c>
      <c r="F35" s="76">
        <f t="shared" si="9"/>
        <v>1</v>
      </c>
      <c r="G35" s="76">
        <f t="shared" si="9"/>
        <v>100512</v>
      </c>
      <c r="H35" s="76">
        <f t="shared" si="9"/>
        <v>100512</v>
      </c>
      <c r="I35" s="76">
        <f t="shared" si="9"/>
        <v>1</v>
      </c>
      <c r="J35" s="76">
        <f t="shared" si="9"/>
        <v>2</v>
      </c>
      <c r="K35" s="76">
        <f t="shared" si="9"/>
        <v>6</v>
      </c>
      <c r="L35" s="76">
        <f t="shared" si="9"/>
        <v>323</v>
      </c>
      <c r="M35" s="76">
        <f t="shared" si="9"/>
        <v>0</v>
      </c>
      <c r="N35" s="76">
        <f t="shared" si="9"/>
        <v>192</v>
      </c>
      <c r="O35" s="76">
        <f t="shared" si="9"/>
        <v>0</v>
      </c>
      <c r="P35" s="76">
        <f t="shared" si="9"/>
        <v>13297</v>
      </c>
    </row>
    <row r="36" spans="1:16" ht="12.75" customHeight="1">
      <c r="A36" s="117" t="s">
        <v>74</v>
      </c>
      <c r="B36" s="54"/>
      <c r="C36" s="54"/>
      <c r="D36" s="62"/>
      <c r="E36" s="78">
        <f t="shared" ref="E36:P36" si="10">E38+E39+E40</f>
        <v>1</v>
      </c>
      <c r="F36" s="78">
        <f t="shared" si="10"/>
        <v>1</v>
      </c>
      <c r="G36" s="78">
        <f t="shared" si="10"/>
        <v>139917</v>
      </c>
      <c r="H36" s="78">
        <f t="shared" si="10"/>
        <v>111281</v>
      </c>
      <c r="I36" s="78">
        <f t="shared" si="10"/>
        <v>4</v>
      </c>
      <c r="J36" s="78">
        <f t="shared" si="10"/>
        <v>1</v>
      </c>
      <c r="K36" s="78">
        <f t="shared" si="10"/>
        <v>17</v>
      </c>
      <c r="L36" s="78">
        <f t="shared" si="10"/>
        <v>1864</v>
      </c>
      <c r="M36" s="78">
        <f t="shared" si="10"/>
        <v>445</v>
      </c>
      <c r="N36" s="78">
        <f t="shared" si="10"/>
        <v>1318</v>
      </c>
      <c r="O36" s="78">
        <f t="shared" si="10"/>
        <v>269</v>
      </c>
      <c r="P36" s="78">
        <f t="shared" si="10"/>
        <v>29110</v>
      </c>
    </row>
    <row r="37" spans="1:16" ht="24" customHeight="1">
      <c r="A37" s="118" t="s">
        <v>75</v>
      </c>
      <c r="B37" s="54"/>
      <c r="C37" s="54"/>
      <c r="D37" s="62"/>
      <c r="E37" s="80">
        <f t="shared" ref="E37:P37" si="11">E41</f>
        <v>0</v>
      </c>
      <c r="F37" s="80">
        <f t="shared" si="11"/>
        <v>0</v>
      </c>
      <c r="G37" s="80">
        <f t="shared" si="11"/>
        <v>0</v>
      </c>
      <c r="H37" s="80">
        <f t="shared" si="11"/>
        <v>0</v>
      </c>
      <c r="I37" s="80">
        <f t="shared" si="11"/>
        <v>0</v>
      </c>
      <c r="J37" s="80">
        <f t="shared" si="11"/>
        <v>0</v>
      </c>
      <c r="K37" s="80">
        <f t="shared" si="11"/>
        <v>0</v>
      </c>
      <c r="L37" s="80">
        <f t="shared" si="11"/>
        <v>9</v>
      </c>
      <c r="M37" s="80">
        <f t="shared" si="11"/>
        <v>0</v>
      </c>
      <c r="N37" s="80">
        <f t="shared" si="11"/>
        <v>7</v>
      </c>
      <c r="O37" s="80">
        <f t="shared" si="11"/>
        <v>0</v>
      </c>
      <c r="P37" s="80">
        <f t="shared" si="11"/>
        <v>54</v>
      </c>
    </row>
    <row r="38" spans="1:16" ht="18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1</v>
      </c>
      <c r="F38" s="28">
        <v>0</v>
      </c>
      <c r="G38" s="28">
        <v>112287</v>
      </c>
      <c r="H38" s="28">
        <v>111281</v>
      </c>
      <c r="I38" s="28">
        <v>1</v>
      </c>
      <c r="J38" s="28">
        <v>0</v>
      </c>
      <c r="K38" s="28">
        <v>1</v>
      </c>
      <c r="L38" s="59">
        <v>414</v>
      </c>
      <c r="M38" s="28">
        <v>0</v>
      </c>
      <c r="N38" s="28">
        <v>357</v>
      </c>
      <c r="O38" s="59">
        <v>0</v>
      </c>
      <c r="P38" s="59">
        <v>11315</v>
      </c>
    </row>
    <row r="39" spans="1:16" ht="17.25" customHeight="1">
      <c r="A39" s="119" t="s">
        <v>121</v>
      </c>
      <c r="B39" s="2"/>
      <c r="C39" s="2"/>
      <c r="D39" s="3"/>
      <c r="E39" s="28">
        <v>0</v>
      </c>
      <c r="F39" s="28">
        <v>1</v>
      </c>
      <c r="G39" s="28">
        <v>27630</v>
      </c>
      <c r="H39" s="28">
        <v>0</v>
      </c>
      <c r="I39" s="28">
        <v>1</v>
      </c>
      <c r="J39" s="28">
        <v>0</v>
      </c>
      <c r="K39" s="28">
        <v>6</v>
      </c>
      <c r="L39" s="59">
        <v>854</v>
      </c>
      <c r="M39" s="28">
        <v>154</v>
      </c>
      <c r="N39" s="28">
        <v>605</v>
      </c>
      <c r="O39" s="59">
        <v>88</v>
      </c>
      <c r="P39" s="59">
        <v>8074</v>
      </c>
    </row>
    <row r="40" spans="1:16" ht="24.75" customHeight="1">
      <c r="A40" s="119" t="s">
        <v>122</v>
      </c>
      <c r="B40" s="2"/>
      <c r="C40" s="2"/>
      <c r="D40" s="3"/>
      <c r="E40" s="28">
        <v>0</v>
      </c>
      <c r="F40" s="28">
        <v>0</v>
      </c>
      <c r="G40" s="28">
        <v>0</v>
      </c>
      <c r="H40" s="28">
        <v>0</v>
      </c>
      <c r="I40" s="28">
        <v>2</v>
      </c>
      <c r="J40" s="28">
        <v>1</v>
      </c>
      <c r="K40" s="28">
        <v>10</v>
      </c>
      <c r="L40" s="59">
        <v>596</v>
      </c>
      <c r="M40" s="28">
        <v>291</v>
      </c>
      <c r="N40" s="28">
        <v>356</v>
      </c>
      <c r="O40" s="59">
        <v>181</v>
      </c>
      <c r="P40" s="59">
        <v>9721</v>
      </c>
    </row>
    <row r="41" spans="1:16" ht="18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59">
        <v>9</v>
      </c>
      <c r="M41" s="28">
        <v>0</v>
      </c>
      <c r="N41" s="28">
        <v>7</v>
      </c>
      <c r="O41" s="59">
        <v>0</v>
      </c>
      <c r="P41" s="59">
        <v>54</v>
      </c>
    </row>
    <row r="42" spans="1:16" ht="27" customHeight="1">
      <c r="A42" s="82" t="s">
        <v>82</v>
      </c>
      <c r="B42" s="83"/>
      <c r="C42" s="83"/>
      <c r="D42" s="84"/>
      <c r="E42" s="85">
        <f t="shared" ref="E42:P42" si="12">E36+E37</f>
        <v>1</v>
      </c>
      <c r="F42" s="85">
        <f t="shared" si="12"/>
        <v>1</v>
      </c>
      <c r="G42" s="85">
        <f t="shared" si="12"/>
        <v>139917</v>
      </c>
      <c r="H42" s="85">
        <f t="shared" si="12"/>
        <v>111281</v>
      </c>
      <c r="I42" s="85">
        <f t="shared" si="12"/>
        <v>4</v>
      </c>
      <c r="J42" s="85">
        <f t="shared" si="12"/>
        <v>1</v>
      </c>
      <c r="K42" s="85">
        <f t="shared" si="12"/>
        <v>17</v>
      </c>
      <c r="L42" s="85">
        <f t="shared" si="12"/>
        <v>1873</v>
      </c>
      <c r="M42" s="85">
        <f t="shared" si="12"/>
        <v>445</v>
      </c>
      <c r="N42" s="85">
        <f t="shared" si="12"/>
        <v>1325</v>
      </c>
      <c r="O42" s="85">
        <f t="shared" si="12"/>
        <v>269</v>
      </c>
      <c r="P42" s="85">
        <f t="shared" si="12"/>
        <v>29164</v>
      </c>
    </row>
    <row r="43" spans="1:16" ht="30.75" customHeight="1">
      <c r="A43" s="61" t="s">
        <v>83</v>
      </c>
      <c r="B43" s="54"/>
      <c r="C43" s="54"/>
      <c r="D43" s="62"/>
      <c r="E43" s="78">
        <f t="shared" ref="E43:P43" si="13">SUM(E44:E45)</f>
        <v>2</v>
      </c>
      <c r="F43" s="78">
        <f t="shared" si="13"/>
        <v>1</v>
      </c>
      <c r="G43" s="78">
        <f t="shared" si="13"/>
        <v>122375</v>
      </c>
      <c r="H43" s="78">
        <f t="shared" si="13"/>
        <v>123100</v>
      </c>
      <c r="I43" s="78">
        <f t="shared" si="13"/>
        <v>2</v>
      </c>
      <c r="J43" s="78">
        <f t="shared" si="13"/>
        <v>2</v>
      </c>
      <c r="K43" s="78">
        <f t="shared" si="13"/>
        <v>4</v>
      </c>
      <c r="L43" s="78">
        <f t="shared" si="13"/>
        <v>296</v>
      </c>
      <c r="M43" s="78">
        <f t="shared" si="13"/>
        <v>0</v>
      </c>
      <c r="N43" s="78">
        <f t="shared" si="13"/>
        <v>235</v>
      </c>
      <c r="O43" s="78">
        <f t="shared" si="13"/>
        <v>0</v>
      </c>
      <c r="P43" s="78">
        <f t="shared" si="13"/>
        <v>9383</v>
      </c>
    </row>
    <row r="44" spans="1:16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0</v>
      </c>
      <c r="F44" s="28">
        <v>0</v>
      </c>
      <c r="G44" s="28">
        <v>113761</v>
      </c>
      <c r="H44" s="28">
        <v>113761</v>
      </c>
      <c r="I44" s="28">
        <v>1</v>
      </c>
      <c r="J44" s="28">
        <v>2</v>
      </c>
      <c r="K44" s="28">
        <v>1</v>
      </c>
      <c r="L44" s="59">
        <v>173</v>
      </c>
      <c r="M44" s="28">
        <v>0</v>
      </c>
      <c r="N44" s="28">
        <v>143</v>
      </c>
      <c r="O44" s="59">
        <v>0</v>
      </c>
      <c r="P44" s="59">
        <v>4240</v>
      </c>
    </row>
    <row r="45" spans="1:16" ht="30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2</v>
      </c>
      <c r="F45" s="28">
        <v>1</v>
      </c>
      <c r="G45" s="28">
        <v>8614</v>
      </c>
      <c r="H45" s="28">
        <v>9339</v>
      </c>
      <c r="I45" s="28">
        <v>1</v>
      </c>
      <c r="J45" s="28">
        <v>0</v>
      </c>
      <c r="K45" s="28">
        <v>3</v>
      </c>
      <c r="L45" s="59">
        <v>123</v>
      </c>
      <c r="M45" s="28">
        <v>0</v>
      </c>
      <c r="N45" s="28">
        <v>92</v>
      </c>
      <c r="O45" s="59">
        <v>0</v>
      </c>
      <c r="P45" s="59">
        <v>5143</v>
      </c>
    </row>
    <row r="46" spans="1:16" ht="18" customHeight="1">
      <c r="A46" s="61" t="s">
        <v>90</v>
      </c>
      <c r="B46" s="54"/>
      <c r="C46" s="54"/>
      <c r="D46" s="62"/>
      <c r="E46" s="56">
        <f t="shared" ref="E46:P46" si="14">SUM(E47:E48)</f>
        <v>1</v>
      </c>
      <c r="F46" s="56">
        <f t="shared" si="14"/>
        <v>1</v>
      </c>
      <c r="G46" s="56">
        <f t="shared" si="14"/>
        <v>34065</v>
      </c>
      <c r="H46" s="56">
        <f t="shared" si="14"/>
        <v>0</v>
      </c>
      <c r="I46" s="56">
        <f t="shared" si="14"/>
        <v>1</v>
      </c>
      <c r="J46" s="56">
        <f t="shared" si="14"/>
        <v>2</v>
      </c>
      <c r="K46" s="56">
        <f t="shared" si="14"/>
        <v>2</v>
      </c>
      <c r="L46" s="56">
        <f t="shared" si="14"/>
        <v>244</v>
      </c>
      <c r="M46" s="56">
        <f t="shared" si="14"/>
        <v>46</v>
      </c>
      <c r="N46" s="56">
        <f t="shared" si="14"/>
        <v>209</v>
      </c>
      <c r="O46" s="56">
        <f t="shared" si="14"/>
        <v>43</v>
      </c>
      <c r="P46" s="56">
        <f t="shared" si="14"/>
        <v>1413</v>
      </c>
    </row>
    <row r="47" spans="1:16" ht="13.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</v>
      </c>
      <c r="F47" s="28">
        <v>0</v>
      </c>
      <c r="G47" s="28">
        <v>23965</v>
      </c>
      <c r="H47" s="28">
        <v>0</v>
      </c>
      <c r="I47" s="28">
        <v>1</v>
      </c>
      <c r="J47" s="28">
        <v>2</v>
      </c>
      <c r="K47" s="28">
        <v>2</v>
      </c>
      <c r="L47" s="59">
        <v>163</v>
      </c>
      <c r="M47" s="28">
        <v>0</v>
      </c>
      <c r="N47" s="28">
        <v>152</v>
      </c>
      <c r="O47" s="59">
        <v>0</v>
      </c>
      <c r="P47" s="59">
        <v>1025</v>
      </c>
    </row>
    <row r="48" spans="1:16" ht="31.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0</v>
      </c>
      <c r="F48" s="28">
        <v>1</v>
      </c>
      <c r="G48" s="28">
        <v>10100</v>
      </c>
      <c r="H48" s="28">
        <v>0</v>
      </c>
      <c r="I48" s="28">
        <v>0</v>
      </c>
      <c r="J48" s="28">
        <v>0</v>
      </c>
      <c r="K48" s="28">
        <v>0</v>
      </c>
      <c r="L48" s="59">
        <v>81</v>
      </c>
      <c r="M48" s="28">
        <v>46</v>
      </c>
      <c r="N48" s="28">
        <v>57</v>
      </c>
      <c r="O48" s="59">
        <v>43</v>
      </c>
      <c r="P48" s="59">
        <v>388</v>
      </c>
    </row>
    <row r="49" spans="1:16" ht="31.5" customHeight="1">
      <c r="A49" s="121" t="s">
        <v>125</v>
      </c>
      <c r="B49" s="89"/>
      <c r="C49" s="89"/>
      <c r="D49" s="89"/>
      <c r="E49" s="24">
        <f t="shared" ref="E49:P49" si="15">E25+E16+E13+E10</f>
        <v>16</v>
      </c>
      <c r="F49" s="24">
        <f t="shared" si="15"/>
        <v>46</v>
      </c>
      <c r="G49" s="24">
        <f t="shared" si="15"/>
        <v>3184208</v>
      </c>
      <c r="H49" s="24">
        <f t="shared" si="15"/>
        <v>2969552</v>
      </c>
      <c r="I49" s="24">
        <f t="shared" si="15"/>
        <v>33</v>
      </c>
      <c r="J49" s="24">
        <f t="shared" si="15"/>
        <v>136</v>
      </c>
      <c r="K49" s="24">
        <f t="shared" si="15"/>
        <v>1371</v>
      </c>
      <c r="L49" s="24">
        <f t="shared" si="15"/>
        <v>97609</v>
      </c>
      <c r="M49" s="24">
        <f t="shared" si="15"/>
        <v>70333</v>
      </c>
      <c r="N49" s="24">
        <f t="shared" si="15"/>
        <v>48668</v>
      </c>
      <c r="O49" s="24">
        <f t="shared" si="15"/>
        <v>34325</v>
      </c>
      <c r="P49" s="24">
        <f t="shared" si="15"/>
        <v>1346031</v>
      </c>
    </row>
    <row r="50" spans="1:1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9">
    <mergeCell ref="F4:F5"/>
    <mergeCell ref="G4:G5"/>
    <mergeCell ref="H4:H5"/>
    <mergeCell ref="I4:I5"/>
    <mergeCell ref="O4:O5"/>
    <mergeCell ref="P4:P5"/>
    <mergeCell ref="A1:O1"/>
    <mergeCell ref="A2:P2"/>
    <mergeCell ref="A3:P3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E4:E5"/>
  </mergeCells>
  <dataValidations count="2">
    <dataValidation type="list" allowBlank="1" sqref="O4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98"/>
  <sheetViews>
    <sheetView workbookViewId="0">
      <selection sqref="A1:M1"/>
    </sheetView>
  </sheetViews>
  <sheetFormatPr defaultColWidth="12.5703125" defaultRowHeight="15" customHeight="1"/>
  <cols>
    <col min="1" max="1" width="66.140625" customWidth="1"/>
    <col min="2" max="2" width="24" hidden="1" customWidth="1"/>
    <col min="3" max="3" width="14.42578125" hidden="1" customWidth="1"/>
    <col min="4" max="4" width="12.140625" hidden="1" customWidth="1"/>
    <col min="5" max="5" width="7.5703125" customWidth="1"/>
    <col min="6" max="6" width="6.7109375" customWidth="1"/>
    <col min="7" max="7" width="9.7109375" customWidth="1"/>
    <col min="8" max="8" width="6.85546875" customWidth="1"/>
    <col min="9" max="9" width="9.140625" customWidth="1"/>
    <col min="10" max="10" width="8.85546875" customWidth="1"/>
    <col min="11" max="11" width="10.7109375" customWidth="1"/>
    <col min="12" max="12" width="6.5703125" customWidth="1"/>
    <col min="13" max="13" width="10.28515625" customWidth="1"/>
    <col min="14" max="14" width="6.7109375" customWidth="1"/>
    <col min="15" max="15" width="9.7109375" customWidth="1"/>
    <col min="16" max="16" width="6.5703125" customWidth="1"/>
    <col min="17" max="17" width="9.28515625" customWidth="1"/>
    <col min="18" max="19" width="7" customWidth="1"/>
    <col min="20" max="20" width="6.85546875" customWidth="1"/>
    <col min="21" max="36" width="8.7109375" customWidth="1"/>
  </cols>
  <sheetData>
    <row r="1" spans="1:36" ht="0.75" customHeight="1">
      <c r="A1" s="432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244"/>
      <c r="O1" s="244"/>
      <c r="P1" s="3"/>
      <c r="Q1" s="3"/>
      <c r="R1" s="3"/>
      <c r="S1" s="3"/>
      <c r="T1" s="3"/>
    </row>
    <row r="2" spans="1:36" ht="21" customHeight="1">
      <c r="A2" s="434" t="s">
        <v>149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"/>
      <c r="T2" s="3"/>
    </row>
    <row r="3" spans="1:36" ht="32.25" customHeight="1">
      <c r="A3" s="245"/>
      <c r="B3" s="245"/>
      <c r="C3" s="245"/>
      <c r="D3" s="245"/>
      <c r="E3" s="415" t="s">
        <v>204</v>
      </c>
      <c r="F3" s="397"/>
      <c r="G3" s="397"/>
      <c r="H3" s="397"/>
      <c r="I3" s="397"/>
      <c r="J3" s="398"/>
      <c r="K3" s="415" t="s">
        <v>205</v>
      </c>
      <c r="L3" s="397"/>
      <c r="M3" s="397"/>
      <c r="N3" s="397"/>
      <c r="O3" s="397"/>
      <c r="P3" s="398"/>
      <c r="Q3" s="406" t="s">
        <v>206</v>
      </c>
      <c r="R3" s="398"/>
      <c r="S3" s="406" t="s">
        <v>207</v>
      </c>
      <c r="T3" s="398"/>
    </row>
    <row r="4" spans="1:36" ht="18" customHeight="1">
      <c r="A4" s="435" t="s">
        <v>2</v>
      </c>
      <c r="B4" s="92"/>
      <c r="C4" s="92"/>
      <c r="D4" s="92"/>
      <c r="E4" s="403" t="s">
        <v>208</v>
      </c>
      <c r="F4" s="403" t="s">
        <v>161</v>
      </c>
      <c r="G4" s="395" t="s">
        <v>209</v>
      </c>
      <c r="H4" s="395" t="s">
        <v>161</v>
      </c>
      <c r="I4" s="395" t="s">
        <v>210</v>
      </c>
      <c r="J4" s="395" t="s">
        <v>161</v>
      </c>
      <c r="K4" s="395" t="s">
        <v>211</v>
      </c>
      <c r="L4" s="395" t="s">
        <v>161</v>
      </c>
      <c r="M4" s="395" t="s">
        <v>212</v>
      </c>
      <c r="N4" s="395" t="s">
        <v>161</v>
      </c>
      <c r="O4" s="395" t="s">
        <v>213</v>
      </c>
      <c r="P4" s="436" t="s">
        <v>161</v>
      </c>
      <c r="Q4" s="395" t="s">
        <v>214</v>
      </c>
      <c r="R4" s="395" t="s">
        <v>215</v>
      </c>
      <c r="S4" s="395" t="s">
        <v>216</v>
      </c>
      <c r="T4" s="395" t="s">
        <v>217</v>
      </c>
    </row>
    <row r="5" spans="1:36" ht="102" customHeight="1">
      <c r="A5" s="392"/>
      <c r="B5" s="92"/>
      <c r="C5" s="92"/>
      <c r="D5" s="92"/>
      <c r="E5" s="393"/>
      <c r="F5" s="393"/>
      <c r="G5" s="392"/>
      <c r="H5" s="393"/>
      <c r="I5" s="392"/>
      <c r="J5" s="392"/>
      <c r="K5" s="393"/>
      <c r="L5" s="393"/>
      <c r="M5" s="393"/>
      <c r="N5" s="393"/>
      <c r="O5" s="393"/>
      <c r="P5" s="419"/>
      <c r="Q5" s="393"/>
      <c r="R5" s="393"/>
      <c r="S5" s="392"/>
      <c r="T5" s="392"/>
    </row>
    <row r="6" spans="1:36" ht="12.75" customHeight="1">
      <c r="A6" s="148" t="s">
        <v>218</v>
      </c>
      <c r="B6" s="246"/>
      <c r="C6" s="246"/>
      <c r="D6" s="246"/>
      <c r="E6" s="247">
        <v>91</v>
      </c>
      <c r="F6" s="247">
        <v>92</v>
      </c>
      <c r="G6" s="248">
        <v>93</v>
      </c>
      <c r="H6" s="185">
        <v>94</v>
      </c>
      <c r="I6" s="249">
        <v>95</v>
      </c>
      <c r="J6" s="171">
        <v>96</v>
      </c>
      <c r="K6" s="250">
        <v>97</v>
      </c>
      <c r="L6" s="172">
        <v>98</v>
      </c>
      <c r="M6" s="172">
        <v>99</v>
      </c>
      <c r="N6" s="172">
        <v>100</v>
      </c>
      <c r="O6" s="171">
        <v>101</v>
      </c>
      <c r="P6" s="171">
        <v>102</v>
      </c>
      <c r="Q6" s="171">
        <v>103</v>
      </c>
      <c r="R6" s="172">
        <v>104</v>
      </c>
      <c r="S6" s="171">
        <v>105</v>
      </c>
      <c r="T6" s="171">
        <v>106</v>
      </c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</row>
    <row r="7" spans="1:36" ht="12.75" hidden="1" customHeight="1">
      <c r="A7" s="95" t="s">
        <v>115</v>
      </c>
      <c r="B7" s="194"/>
      <c r="C7" s="194"/>
      <c r="D7" s="194"/>
      <c r="E7" s="103"/>
      <c r="F7" s="103"/>
      <c r="G7" s="103"/>
      <c r="H7" s="103"/>
      <c r="I7" s="103"/>
      <c r="J7" s="103"/>
      <c r="K7" s="103"/>
      <c r="L7" s="102"/>
      <c r="M7" s="102"/>
      <c r="N7" s="103"/>
      <c r="O7" s="103"/>
      <c r="P7" s="192"/>
      <c r="Q7" s="102"/>
      <c r="R7" s="102"/>
      <c r="S7" s="103"/>
      <c r="T7" s="103"/>
    </row>
    <row r="8" spans="1:36" ht="12.75" hidden="1" customHeight="1">
      <c r="A8" s="95" t="s">
        <v>116</v>
      </c>
      <c r="B8" s="194"/>
      <c r="C8" s="194"/>
      <c r="D8" s="194"/>
      <c r="E8" s="194"/>
      <c r="F8" s="194"/>
      <c r="G8" s="95"/>
      <c r="H8" s="95"/>
      <c r="I8" s="194"/>
      <c r="J8" s="194"/>
      <c r="K8" s="194"/>
      <c r="L8" s="194"/>
      <c r="M8" s="194"/>
      <c r="N8" s="196"/>
      <c r="O8" s="196"/>
      <c r="P8" s="196"/>
      <c r="Q8" s="178"/>
      <c r="R8" s="178"/>
      <c r="S8" s="178"/>
      <c r="T8" s="178"/>
    </row>
    <row r="9" spans="1:36" ht="12.75" hidden="1" customHeight="1">
      <c r="A9" s="95" t="s">
        <v>117</v>
      </c>
      <c r="B9" s="194"/>
      <c r="C9" s="194"/>
      <c r="D9" s="194"/>
      <c r="E9" s="194"/>
      <c r="F9" s="194"/>
      <c r="G9" s="95"/>
      <c r="H9" s="95"/>
      <c r="I9" s="194"/>
      <c r="J9" s="194"/>
      <c r="K9" s="194"/>
      <c r="L9" s="194"/>
      <c r="M9" s="178"/>
      <c r="N9" s="235"/>
      <c r="O9" s="235"/>
      <c r="P9" s="196"/>
      <c r="Q9" s="178"/>
      <c r="R9" s="178"/>
      <c r="S9" s="178"/>
      <c r="T9" s="178"/>
    </row>
    <row r="10" spans="1:36" ht="24" customHeight="1">
      <c r="A10" s="15" t="s">
        <v>18</v>
      </c>
      <c r="B10" s="16"/>
      <c r="C10" s="16"/>
      <c r="D10" s="17"/>
      <c r="E10" s="18">
        <f t="shared" ref="E10:T10" si="0">E11+E12</f>
        <v>417</v>
      </c>
      <c r="F10" s="18">
        <f t="shared" si="0"/>
        <v>409</v>
      </c>
      <c r="G10" s="18">
        <f t="shared" si="0"/>
        <v>411</v>
      </c>
      <c r="H10" s="18">
        <f t="shared" si="0"/>
        <v>399</v>
      </c>
      <c r="I10" s="18">
        <f t="shared" si="0"/>
        <v>8694</v>
      </c>
      <c r="J10" s="18">
        <f t="shared" si="0"/>
        <v>8531</v>
      </c>
      <c r="K10" s="18">
        <f t="shared" si="0"/>
        <v>43</v>
      </c>
      <c r="L10" s="18">
        <f t="shared" si="0"/>
        <v>43</v>
      </c>
      <c r="M10" s="18">
        <f t="shared" si="0"/>
        <v>43</v>
      </c>
      <c r="N10" s="18">
        <f t="shared" si="0"/>
        <v>43</v>
      </c>
      <c r="O10" s="18">
        <f t="shared" si="0"/>
        <v>568</v>
      </c>
      <c r="P10" s="18">
        <f t="shared" si="0"/>
        <v>568</v>
      </c>
      <c r="Q10" s="18">
        <f t="shared" si="0"/>
        <v>166</v>
      </c>
      <c r="R10" s="18">
        <f t="shared" si="0"/>
        <v>37</v>
      </c>
      <c r="S10" s="18">
        <f t="shared" si="0"/>
        <v>20</v>
      </c>
      <c r="T10" s="18">
        <f t="shared" si="0"/>
        <v>659</v>
      </c>
    </row>
    <row r="11" spans="1:36" ht="13.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16</v>
      </c>
      <c r="F11" s="22">
        <v>8</v>
      </c>
      <c r="G11" s="22">
        <v>24</v>
      </c>
      <c r="H11" s="22">
        <v>12</v>
      </c>
      <c r="I11" s="22">
        <v>363</v>
      </c>
      <c r="J11" s="22">
        <v>200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69</v>
      </c>
      <c r="R11" s="22">
        <v>22</v>
      </c>
      <c r="S11" s="22">
        <v>0</v>
      </c>
      <c r="T11" s="22">
        <v>0</v>
      </c>
    </row>
    <row r="12" spans="1:36" ht="15.7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401</v>
      </c>
      <c r="F12" s="22">
        <v>401</v>
      </c>
      <c r="G12" s="22">
        <v>387</v>
      </c>
      <c r="H12" s="22">
        <v>387</v>
      </c>
      <c r="I12" s="22">
        <v>8331</v>
      </c>
      <c r="J12" s="22">
        <v>8331</v>
      </c>
      <c r="K12" s="22">
        <v>43</v>
      </c>
      <c r="L12" s="22">
        <v>43</v>
      </c>
      <c r="M12" s="22">
        <v>43</v>
      </c>
      <c r="N12" s="22">
        <v>43</v>
      </c>
      <c r="O12" s="22">
        <v>568</v>
      </c>
      <c r="P12" s="22">
        <v>568</v>
      </c>
      <c r="Q12" s="22">
        <v>97</v>
      </c>
      <c r="R12" s="22">
        <v>15</v>
      </c>
      <c r="S12" s="22">
        <v>20</v>
      </c>
      <c r="T12" s="22">
        <v>659</v>
      </c>
    </row>
    <row r="13" spans="1:36" ht="12.75" customHeight="1">
      <c r="A13" s="23" t="s">
        <v>175</v>
      </c>
      <c r="B13" s="16"/>
      <c r="C13" s="16"/>
      <c r="D13" s="17"/>
      <c r="E13" s="24">
        <f t="shared" ref="E13:T13" si="1">SUM(E14:E15)</f>
        <v>29462</v>
      </c>
      <c r="F13" s="24">
        <f t="shared" si="1"/>
        <v>20501</v>
      </c>
      <c r="G13" s="24">
        <f t="shared" si="1"/>
        <v>54013</v>
      </c>
      <c r="H13" s="24">
        <f t="shared" si="1"/>
        <v>37193</v>
      </c>
      <c r="I13" s="24">
        <f t="shared" si="1"/>
        <v>194603</v>
      </c>
      <c r="J13" s="24">
        <f t="shared" si="1"/>
        <v>137514</v>
      </c>
      <c r="K13" s="24">
        <f t="shared" si="1"/>
        <v>92</v>
      </c>
      <c r="L13" s="24">
        <f t="shared" si="1"/>
        <v>65</v>
      </c>
      <c r="M13" s="24">
        <f t="shared" si="1"/>
        <v>44</v>
      </c>
      <c r="N13" s="24">
        <f t="shared" si="1"/>
        <v>32</v>
      </c>
      <c r="O13" s="24">
        <f t="shared" si="1"/>
        <v>82</v>
      </c>
      <c r="P13" s="24">
        <f t="shared" si="1"/>
        <v>73</v>
      </c>
      <c r="Q13" s="24">
        <f t="shared" si="1"/>
        <v>5541</v>
      </c>
      <c r="R13" s="24">
        <f t="shared" si="1"/>
        <v>152</v>
      </c>
      <c r="S13" s="24">
        <f t="shared" si="1"/>
        <v>4231</v>
      </c>
      <c r="T13" s="24">
        <f t="shared" si="1"/>
        <v>50795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1:36" ht="1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11906</v>
      </c>
      <c r="F14" s="26">
        <v>7424</v>
      </c>
      <c r="G14" s="26">
        <v>19897</v>
      </c>
      <c r="H14" s="26">
        <v>12437</v>
      </c>
      <c r="I14" s="26">
        <v>107183</v>
      </c>
      <c r="J14" s="26">
        <v>72775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1228</v>
      </c>
      <c r="R14" s="26">
        <v>67</v>
      </c>
      <c r="S14" s="26">
        <v>697</v>
      </c>
      <c r="T14" s="26">
        <v>18647</v>
      </c>
      <c r="U14" s="251"/>
      <c r="V14" s="251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52"/>
      <c r="AJ14" s="252"/>
    </row>
    <row r="15" spans="1:36" ht="12.7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17556</v>
      </c>
      <c r="F15" s="29">
        <v>13077</v>
      </c>
      <c r="G15" s="29">
        <v>34116</v>
      </c>
      <c r="H15" s="29">
        <v>24756</v>
      </c>
      <c r="I15" s="29">
        <v>87420</v>
      </c>
      <c r="J15" s="29">
        <v>64739</v>
      </c>
      <c r="K15" s="29">
        <v>92</v>
      </c>
      <c r="L15" s="29">
        <v>65</v>
      </c>
      <c r="M15" s="29">
        <v>44</v>
      </c>
      <c r="N15" s="29">
        <v>32</v>
      </c>
      <c r="O15" s="29">
        <v>82</v>
      </c>
      <c r="P15" s="29">
        <v>73</v>
      </c>
      <c r="Q15" s="29">
        <v>4313</v>
      </c>
      <c r="R15" s="29">
        <v>85</v>
      </c>
      <c r="S15" s="29">
        <v>3534</v>
      </c>
      <c r="T15" s="29">
        <v>32148</v>
      </c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</row>
    <row r="16" spans="1:36" ht="13.5" customHeight="1">
      <c r="A16" s="23" t="s">
        <v>32</v>
      </c>
      <c r="B16" s="16"/>
      <c r="C16" s="16"/>
      <c r="D16" s="30"/>
      <c r="E16" s="24">
        <f t="shared" ref="E16:T16" si="2">E17+E18+E21+E22</f>
        <v>5966</v>
      </c>
      <c r="F16" s="24">
        <f t="shared" si="2"/>
        <v>4341</v>
      </c>
      <c r="G16" s="24">
        <f t="shared" si="2"/>
        <v>8252</v>
      </c>
      <c r="H16" s="24">
        <f t="shared" si="2"/>
        <v>5856</v>
      </c>
      <c r="I16" s="24">
        <f t="shared" si="2"/>
        <v>122000</v>
      </c>
      <c r="J16" s="24">
        <f t="shared" si="2"/>
        <v>80304</v>
      </c>
      <c r="K16" s="24">
        <f t="shared" si="2"/>
        <v>26</v>
      </c>
      <c r="L16" s="24">
        <f t="shared" si="2"/>
        <v>1</v>
      </c>
      <c r="M16" s="24">
        <f t="shared" si="2"/>
        <v>53</v>
      </c>
      <c r="N16" s="24">
        <f t="shared" si="2"/>
        <v>2</v>
      </c>
      <c r="O16" s="24">
        <f t="shared" si="2"/>
        <v>174</v>
      </c>
      <c r="P16" s="24">
        <f t="shared" si="2"/>
        <v>30</v>
      </c>
      <c r="Q16" s="24">
        <f t="shared" si="2"/>
        <v>2505</v>
      </c>
      <c r="R16" s="24">
        <f t="shared" si="2"/>
        <v>285</v>
      </c>
      <c r="S16" s="24">
        <f t="shared" si="2"/>
        <v>4538</v>
      </c>
      <c r="T16" s="24">
        <f t="shared" si="2"/>
        <v>25574</v>
      </c>
    </row>
    <row r="17" spans="1:36" ht="12.7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130">
        <v>933</v>
      </c>
      <c r="F17" s="131">
        <v>0</v>
      </c>
      <c r="G17" s="28">
        <v>1543</v>
      </c>
      <c r="H17" s="28">
        <v>0</v>
      </c>
      <c r="I17" s="253">
        <v>24430</v>
      </c>
      <c r="J17" s="28">
        <v>0</v>
      </c>
      <c r="K17" s="28">
        <v>15</v>
      </c>
      <c r="L17" s="28">
        <v>0</v>
      </c>
      <c r="M17" s="28">
        <v>30</v>
      </c>
      <c r="N17" s="28">
        <v>0</v>
      </c>
      <c r="O17" s="28">
        <v>10</v>
      </c>
      <c r="P17" s="28">
        <v>0</v>
      </c>
      <c r="Q17" s="210">
        <v>352</v>
      </c>
      <c r="R17" s="211">
        <v>170</v>
      </c>
      <c r="S17" s="210">
        <v>45</v>
      </c>
      <c r="T17" s="254">
        <v>578</v>
      </c>
      <c r="U17" s="160"/>
      <c r="V17" s="160"/>
      <c r="W17" s="160"/>
      <c r="X17" s="160"/>
      <c r="Y17" s="160"/>
      <c r="Z17" s="16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</row>
    <row r="18" spans="1:36" ht="28.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T18" si="3">E19+E20+E33+E39+E45+E48</f>
        <v>330</v>
      </c>
      <c r="F18" s="47">
        <f t="shared" si="3"/>
        <v>22</v>
      </c>
      <c r="G18" s="47">
        <f t="shared" si="3"/>
        <v>489</v>
      </c>
      <c r="H18" s="47">
        <f t="shared" si="3"/>
        <v>227</v>
      </c>
      <c r="I18" s="47">
        <f t="shared" si="3"/>
        <v>7454</v>
      </c>
      <c r="J18" s="47">
        <f t="shared" si="3"/>
        <v>1366</v>
      </c>
      <c r="K18" s="47">
        <f t="shared" si="3"/>
        <v>0</v>
      </c>
      <c r="L18" s="47">
        <f t="shared" si="3"/>
        <v>0</v>
      </c>
      <c r="M18" s="47">
        <f t="shared" si="3"/>
        <v>0</v>
      </c>
      <c r="N18" s="47">
        <f t="shared" si="3"/>
        <v>0</v>
      </c>
      <c r="O18" s="47">
        <f t="shared" si="3"/>
        <v>0</v>
      </c>
      <c r="P18" s="47">
        <f t="shared" si="3"/>
        <v>0</v>
      </c>
      <c r="Q18" s="47">
        <f t="shared" si="3"/>
        <v>151</v>
      </c>
      <c r="R18" s="47">
        <f t="shared" si="3"/>
        <v>11</v>
      </c>
      <c r="S18" s="47">
        <f t="shared" si="3"/>
        <v>167</v>
      </c>
      <c r="T18" s="47">
        <f t="shared" si="3"/>
        <v>504</v>
      </c>
      <c r="U18" s="160"/>
      <c r="V18" s="160"/>
      <c r="W18" s="160"/>
      <c r="X18" s="160"/>
      <c r="Y18" s="160"/>
      <c r="Z18" s="16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</row>
    <row r="19" spans="1:36" ht="18" customHeight="1">
      <c r="A19" s="42" t="s">
        <v>39</v>
      </c>
      <c r="B19" s="43"/>
      <c r="C19" s="43"/>
      <c r="D19" s="44"/>
      <c r="E19" s="28">
        <v>84</v>
      </c>
      <c r="F19" s="28">
        <v>9</v>
      </c>
      <c r="G19" s="28">
        <v>164</v>
      </c>
      <c r="H19" s="28">
        <v>18</v>
      </c>
      <c r="I19" s="28">
        <v>1723</v>
      </c>
      <c r="J19" s="28">
        <v>158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17</v>
      </c>
      <c r="R19" s="28">
        <v>0</v>
      </c>
      <c r="S19" s="28">
        <v>15</v>
      </c>
      <c r="T19" s="28">
        <v>32</v>
      </c>
    </row>
    <row r="20" spans="1:36" ht="12.75" customHeight="1">
      <c r="A20" s="42" t="s">
        <v>40</v>
      </c>
      <c r="B20" s="43"/>
      <c r="C20" s="43"/>
      <c r="D20" s="44"/>
      <c r="E20" s="45">
        <v>13</v>
      </c>
      <c r="F20" s="45">
        <v>5</v>
      </c>
      <c r="G20" s="45">
        <v>19</v>
      </c>
      <c r="H20" s="45">
        <v>2</v>
      </c>
      <c r="I20" s="45">
        <v>122</v>
      </c>
      <c r="J20" s="45">
        <v>22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3</v>
      </c>
      <c r="R20" s="45">
        <v>0</v>
      </c>
      <c r="S20" s="45">
        <v>12</v>
      </c>
      <c r="T20" s="45">
        <v>8</v>
      </c>
    </row>
    <row r="21" spans="1:36" ht="17.2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T21" si="4">E40</f>
        <v>198</v>
      </c>
      <c r="F21" s="47">
        <f t="shared" si="4"/>
        <v>84</v>
      </c>
      <c r="G21" s="47">
        <f t="shared" si="4"/>
        <v>240</v>
      </c>
      <c r="H21" s="47">
        <f t="shared" si="4"/>
        <v>93</v>
      </c>
      <c r="I21" s="47">
        <f t="shared" si="4"/>
        <v>3732</v>
      </c>
      <c r="J21" s="47">
        <f t="shared" si="4"/>
        <v>1009</v>
      </c>
      <c r="K21" s="47">
        <f t="shared" si="4"/>
        <v>11</v>
      </c>
      <c r="L21" s="47">
        <f t="shared" si="4"/>
        <v>1</v>
      </c>
      <c r="M21" s="47">
        <f t="shared" si="4"/>
        <v>23</v>
      </c>
      <c r="N21" s="47">
        <f t="shared" si="4"/>
        <v>2</v>
      </c>
      <c r="O21" s="47">
        <f t="shared" si="4"/>
        <v>164</v>
      </c>
      <c r="P21" s="47">
        <f t="shared" si="4"/>
        <v>30</v>
      </c>
      <c r="Q21" s="47">
        <f t="shared" si="4"/>
        <v>60</v>
      </c>
      <c r="R21" s="47">
        <f t="shared" si="4"/>
        <v>3</v>
      </c>
      <c r="S21" s="47">
        <f t="shared" si="4"/>
        <v>80</v>
      </c>
      <c r="T21" s="47">
        <f t="shared" si="4"/>
        <v>192</v>
      </c>
      <c r="U21" s="160"/>
      <c r="V21" s="160"/>
      <c r="W21" s="160"/>
      <c r="X21" s="160"/>
      <c r="Y21" s="160"/>
      <c r="Z21" s="16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</row>
    <row r="22" spans="1:36" ht="16.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T22" si="5">E23+E24</f>
        <v>4505</v>
      </c>
      <c r="F22" s="47">
        <f t="shared" si="5"/>
        <v>4235</v>
      </c>
      <c r="G22" s="47">
        <f t="shared" si="5"/>
        <v>5980</v>
      </c>
      <c r="H22" s="47">
        <f t="shared" si="5"/>
        <v>5536</v>
      </c>
      <c r="I22" s="47">
        <f t="shared" si="5"/>
        <v>86384</v>
      </c>
      <c r="J22" s="47">
        <f t="shared" si="5"/>
        <v>77929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47">
        <f t="shared" si="5"/>
        <v>0</v>
      </c>
      <c r="P22" s="47">
        <f t="shared" si="5"/>
        <v>0</v>
      </c>
      <c r="Q22" s="47">
        <f t="shared" si="5"/>
        <v>1942</v>
      </c>
      <c r="R22" s="47">
        <f t="shared" si="5"/>
        <v>101</v>
      </c>
      <c r="S22" s="47">
        <f t="shared" si="5"/>
        <v>4246</v>
      </c>
      <c r="T22" s="47">
        <f t="shared" si="5"/>
        <v>24300</v>
      </c>
      <c r="U22" s="160"/>
      <c r="V22" s="160"/>
      <c r="W22" s="160"/>
      <c r="X22" s="160"/>
      <c r="Y22" s="160"/>
      <c r="Z22" s="16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3" spans="1:36" ht="17.25" customHeight="1">
      <c r="A23" s="20" t="s">
        <v>47</v>
      </c>
      <c r="B23" s="2"/>
      <c r="C23" s="2"/>
      <c r="D23" s="49"/>
      <c r="E23" s="28">
        <v>3169</v>
      </c>
      <c r="F23" s="28">
        <v>2981</v>
      </c>
      <c r="G23" s="28">
        <v>4499</v>
      </c>
      <c r="H23" s="28">
        <v>4121</v>
      </c>
      <c r="I23" s="28">
        <v>67878</v>
      </c>
      <c r="J23" s="28">
        <v>62573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1253</v>
      </c>
      <c r="R23" s="28">
        <v>59</v>
      </c>
      <c r="S23" s="28">
        <v>2221</v>
      </c>
      <c r="T23" s="28">
        <v>12116</v>
      </c>
    </row>
    <row r="24" spans="1:36" ht="15.75" customHeight="1">
      <c r="A24" s="20" t="s">
        <v>48</v>
      </c>
      <c r="B24" s="2"/>
      <c r="C24" s="2"/>
      <c r="D24" s="49"/>
      <c r="E24" s="26">
        <v>1336</v>
      </c>
      <c r="F24" s="26">
        <v>1254</v>
      </c>
      <c r="G24" s="26">
        <v>1481</v>
      </c>
      <c r="H24" s="26">
        <v>1415</v>
      </c>
      <c r="I24" s="26">
        <v>18506</v>
      </c>
      <c r="J24" s="26">
        <v>15356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689</v>
      </c>
      <c r="R24" s="26">
        <v>42</v>
      </c>
      <c r="S24" s="26">
        <v>2025</v>
      </c>
      <c r="T24" s="26">
        <v>12184</v>
      </c>
    </row>
    <row r="25" spans="1:36" ht="12.75" customHeight="1">
      <c r="A25" s="23" t="s">
        <v>49</v>
      </c>
      <c r="B25" s="16"/>
      <c r="C25" s="16"/>
      <c r="D25" s="51"/>
      <c r="E25" s="24">
        <f t="shared" ref="E25:T25" si="6">SUM(E26,E27,E30,E31 +E37)</f>
        <v>198</v>
      </c>
      <c r="F25" s="24">
        <f t="shared" si="6"/>
        <v>0</v>
      </c>
      <c r="G25" s="24">
        <f t="shared" si="6"/>
        <v>310</v>
      </c>
      <c r="H25" s="24">
        <f t="shared" si="6"/>
        <v>0</v>
      </c>
      <c r="I25" s="24">
        <f t="shared" si="6"/>
        <v>1329</v>
      </c>
      <c r="J25" s="24">
        <f t="shared" si="6"/>
        <v>0</v>
      </c>
      <c r="K25" s="24">
        <f t="shared" si="6"/>
        <v>0</v>
      </c>
      <c r="L25" s="24">
        <f t="shared" si="6"/>
        <v>0</v>
      </c>
      <c r="M25" s="24">
        <f t="shared" si="6"/>
        <v>0</v>
      </c>
      <c r="N25" s="24">
        <f t="shared" si="6"/>
        <v>0</v>
      </c>
      <c r="O25" s="24">
        <f t="shared" si="6"/>
        <v>0</v>
      </c>
      <c r="P25" s="24">
        <f t="shared" si="6"/>
        <v>0</v>
      </c>
      <c r="Q25" s="24">
        <f t="shared" si="6"/>
        <v>100</v>
      </c>
      <c r="R25" s="24">
        <f t="shared" si="6"/>
        <v>82</v>
      </c>
      <c r="S25" s="24">
        <f t="shared" si="6"/>
        <v>5</v>
      </c>
      <c r="T25" s="24">
        <f t="shared" si="6"/>
        <v>34</v>
      </c>
      <c r="U25" s="160"/>
      <c r="V25" s="160"/>
      <c r="W25" s="160"/>
      <c r="X25" s="160"/>
      <c r="Y25" s="160"/>
      <c r="Z25" s="16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</row>
    <row r="26" spans="1:36" ht="12.75" customHeight="1">
      <c r="A26" s="110" t="s">
        <v>147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3</v>
      </c>
      <c r="F26" s="28">
        <v>0</v>
      </c>
      <c r="G26" s="28">
        <v>6</v>
      </c>
      <c r="H26" s="28">
        <v>0</v>
      </c>
      <c r="I26" s="28">
        <v>55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81</v>
      </c>
      <c r="R26" s="28">
        <v>80</v>
      </c>
      <c r="S26" s="28">
        <v>2</v>
      </c>
      <c r="T26" s="28">
        <v>30</v>
      </c>
    </row>
    <row r="27" spans="1:36" ht="12.75" customHeight="1">
      <c r="A27" s="53" t="s">
        <v>53</v>
      </c>
      <c r="B27" s="54"/>
      <c r="C27" s="54"/>
      <c r="D27" s="55"/>
      <c r="E27" s="56">
        <f t="shared" ref="E27:T27" si="7">SUM(E28,E29)</f>
        <v>164</v>
      </c>
      <c r="F27" s="56">
        <f t="shared" si="7"/>
        <v>0</v>
      </c>
      <c r="G27" s="56">
        <f t="shared" si="7"/>
        <v>298</v>
      </c>
      <c r="H27" s="56">
        <f t="shared" si="7"/>
        <v>0</v>
      </c>
      <c r="I27" s="56">
        <f t="shared" si="7"/>
        <v>1068</v>
      </c>
      <c r="J27" s="56">
        <f t="shared" si="7"/>
        <v>0</v>
      </c>
      <c r="K27" s="56">
        <f t="shared" si="7"/>
        <v>0</v>
      </c>
      <c r="L27" s="56">
        <f t="shared" si="7"/>
        <v>0</v>
      </c>
      <c r="M27" s="56">
        <f t="shared" si="7"/>
        <v>0</v>
      </c>
      <c r="N27" s="56">
        <f t="shared" si="7"/>
        <v>0</v>
      </c>
      <c r="O27" s="56">
        <f t="shared" si="7"/>
        <v>0</v>
      </c>
      <c r="P27" s="56">
        <f t="shared" si="7"/>
        <v>0</v>
      </c>
      <c r="Q27" s="56">
        <f t="shared" si="7"/>
        <v>17</v>
      </c>
      <c r="R27" s="56">
        <f t="shared" si="7"/>
        <v>1</v>
      </c>
      <c r="S27" s="56">
        <f t="shared" si="7"/>
        <v>3</v>
      </c>
      <c r="T27" s="56">
        <f t="shared" si="7"/>
        <v>4</v>
      </c>
    </row>
    <row r="28" spans="1:36" ht="12.7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164</v>
      </c>
      <c r="F28" s="28">
        <v>0</v>
      </c>
      <c r="G28" s="28">
        <v>298</v>
      </c>
      <c r="H28" s="28">
        <v>0</v>
      </c>
      <c r="I28" s="28">
        <v>1068</v>
      </c>
      <c r="J28" s="28">
        <v>0</v>
      </c>
      <c r="K28" s="28">
        <v>0</v>
      </c>
      <c r="L28" s="109">
        <v>0</v>
      </c>
      <c r="M28" s="28">
        <v>0</v>
      </c>
      <c r="N28" s="28">
        <v>0</v>
      </c>
      <c r="O28" s="109">
        <v>0</v>
      </c>
      <c r="P28" s="28">
        <v>0</v>
      </c>
      <c r="Q28" s="109">
        <v>17</v>
      </c>
      <c r="R28" s="28">
        <v>1</v>
      </c>
      <c r="S28" s="28">
        <v>3</v>
      </c>
      <c r="T28" s="109">
        <v>4</v>
      </c>
    </row>
    <row r="29" spans="1:36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59">
        <v>0</v>
      </c>
      <c r="M29" s="28">
        <v>0</v>
      </c>
      <c r="N29" s="28">
        <v>0</v>
      </c>
      <c r="O29" s="59">
        <v>0</v>
      </c>
      <c r="P29" s="28">
        <v>0</v>
      </c>
      <c r="Q29" s="59">
        <v>0</v>
      </c>
      <c r="R29" s="28">
        <v>0</v>
      </c>
      <c r="S29" s="28">
        <v>0</v>
      </c>
      <c r="T29" s="59">
        <v>0</v>
      </c>
    </row>
    <row r="30" spans="1:36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60">
        <v>0</v>
      </c>
      <c r="M30" s="28">
        <v>0</v>
      </c>
      <c r="N30" s="28">
        <v>0</v>
      </c>
      <c r="O30" s="60">
        <v>0</v>
      </c>
      <c r="P30" s="28">
        <v>0</v>
      </c>
      <c r="Q30" s="60">
        <v>2</v>
      </c>
      <c r="R30" s="28">
        <v>1</v>
      </c>
      <c r="S30" s="28">
        <v>0</v>
      </c>
      <c r="T30" s="60">
        <v>0</v>
      </c>
    </row>
    <row r="31" spans="1:36" ht="12.75" customHeight="1">
      <c r="A31" s="53" t="s">
        <v>63</v>
      </c>
      <c r="B31" s="54"/>
      <c r="C31" s="54"/>
      <c r="D31" s="62"/>
      <c r="E31" s="56">
        <f t="shared" ref="E31:T31" si="8">E34</f>
        <v>31</v>
      </c>
      <c r="F31" s="56">
        <f t="shared" si="8"/>
        <v>0</v>
      </c>
      <c r="G31" s="56">
        <f t="shared" si="8"/>
        <v>6</v>
      </c>
      <c r="H31" s="56">
        <f t="shared" si="8"/>
        <v>0</v>
      </c>
      <c r="I31" s="56">
        <f t="shared" si="8"/>
        <v>206</v>
      </c>
      <c r="J31" s="56">
        <f t="shared" si="8"/>
        <v>0</v>
      </c>
      <c r="K31" s="56">
        <f t="shared" si="8"/>
        <v>0</v>
      </c>
      <c r="L31" s="56">
        <f t="shared" si="8"/>
        <v>0</v>
      </c>
      <c r="M31" s="56">
        <f t="shared" si="8"/>
        <v>0</v>
      </c>
      <c r="N31" s="56">
        <f t="shared" si="8"/>
        <v>0</v>
      </c>
      <c r="O31" s="56">
        <f t="shared" si="8"/>
        <v>0</v>
      </c>
      <c r="P31" s="56">
        <f t="shared" si="8"/>
        <v>0</v>
      </c>
      <c r="Q31" s="56">
        <f t="shared" si="8"/>
        <v>0</v>
      </c>
      <c r="R31" s="56">
        <f t="shared" si="8"/>
        <v>0</v>
      </c>
      <c r="S31" s="56">
        <f t="shared" si="8"/>
        <v>0</v>
      </c>
      <c r="T31" s="56">
        <f t="shared" si="8"/>
        <v>0</v>
      </c>
    </row>
    <row r="32" spans="1:36" ht="26.25" customHeight="1">
      <c r="A32" s="119" t="s">
        <v>148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264</v>
      </c>
      <c r="F32" s="131">
        <v>0</v>
      </c>
      <c r="G32" s="131">
        <v>340</v>
      </c>
      <c r="H32" s="131">
        <v>0</v>
      </c>
      <c r="I32" s="131">
        <v>1351</v>
      </c>
      <c r="J32" s="131">
        <v>0</v>
      </c>
      <c r="K32" s="131">
        <v>0</v>
      </c>
      <c r="L32" s="132">
        <v>0</v>
      </c>
      <c r="M32" s="131">
        <v>0</v>
      </c>
      <c r="N32" s="131">
        <v>0</v>
      </c>
      <c r="O32" s="132">
        <v>0</v>
      </c>
      <c r="P32" s="255">
        <v>0</v>
      </c>
      <c r="Q32" s="199">
        <v>42</v>
      </c>
      <c r="R32" s="131">
        <v>21</v>
      </c>
      <c r="S32" s="255">
        <v>0</v>
      </c>
      <c r="T32" s="132">
        <v>0</v>
      </c>
    </row>
    <row r="33" spans="1:20" ht="39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6</v>
      </c>
      <c r="F33" s="114">
        <v>0</v>
      </c>
      <c r="G33" s="114">
        <v>16</v>
      </c>
      <c r="H33" s="114">
        <v>0</v>
      </c>
      <c r="I33" s="114">
        <v>152</v>
      </c>
      <c r="J33" s="114">
        <v>0</v>
      </c>
      <c r="K33" s="114">
        <v>0</v>
      </c>
      <c r="L33" s="115">
        <v>0</v>
      </c>
      <c r="M33" s="114">
        <v>0</v>
      </c>
      <c r="N33" s="114">
        <v>0</v>
      </c>
      <c r="O33" s="115">
        <v>0</v>
      </c>
      <c r="P33" s="114">
        <v>0</v>
      </c>
      <c r="Q33" s="115">
        <v>16</v>
      </c>
      <c r="R33" s="114">
        <v>0</v>
      </c>
      <c r="S33" s="114">
        <v>29</v>
      </c>
      <c r="T33" s="115">
        <v>33</v>
      </c>
    </row>
    <row r="34" spans="1:20" ht="15.7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72">
        <v>31</v>
      </c>
      <c r="F34" s="73">
        <v>0</v>
      </c>
      <c r="G34" s="73">
        <v>6</v>
      </c>
      <c r="H34" s="73">
        <v>0</v>
      </c>
      <c r="I34" s="73">
        <v>206</v>
      </c>
      <c r="J34" s="73">
        <v>0</v>
      </c>
      <c r="K34" s="73">
        <v>0</v>
      </c>
      <c r="L34" s="74">
        <v>0</v>
      </c>
      <c r="M34" s="73">
        <v>0</v>
      </c>
      <c r="N34" s="73">
        <v>0</v>
      </c>
      <c r="O34" s="74">
        <v>0</v>
      </c>
      <c r="P34" s="73">
        <v>0</v>
      </c>
      <c r="Q34" s="74">
        <v>0</v>
      </c>
      <c r="R34" s="73">
        <v>0</v>
      </c>
      <c r="S34" s="73">
        <v>0</v>
      </c>
      <c r="T34" s="74">
        <v>0</v>
      </c>
    </row>
    <row r="35" spans="1:20" ht="12.75" customHeight="1">
      <c r="A35" s="116" t="s">
        <v>73</v>
      </c>
      <c r="B35" s="2"/>
      <c r="C35" s="2"/>
      <c r="D35" s="3"/>
      <c r="E35" s="76">
        <f t="shared" ref="E35:T35" si="9">SUM(E32:E34)</f>
        <v>301</v>
      </c>
      <c r="F35" s="76">
        <f t="shared" si="9"/>
        <v>0</v>
      </c>
      <c r="G35" s="76">
        <f t="shared" si="9"/>
        <v>362</v>
      </c>
      <c r="H35" s="76">
        <f t="shared" si="9"/>
        <v>0</v>
      </c>
      <c r="I35" s="76">
        <f t="shared" si="9"/>
        <v>1709</v>
      </c>
      <c r="J35" s="76">
        <f t="shared" si="9"/>
        <v>0</v>
      </c>
      <c r="K35" s="76">
        <f t="shared" si="9"/>
        <v>0</v>
      </c>
      <c r="L35" s="76">
        <f t="shared" si="9"/>
        <v>0</v>
      </c>
      <c r="M35" s="76">
        <f t="shared" si="9"/>
        <v>0</v>
      </c>
      <c r="N35" s="76">
        <f t="shared" si="9"/>
        <v>0</v>
      </c>
      <c r="O35" s="76">
        <f t="shared" si="9"/>
        <v>0</v>
      </c>
      <c r="P35" s="76">
        <f t="shared" si="9"/>
        <v>0</v>
      </c>
      <c r="Q35" s="76">
        <f t="shared" si="9"/>
        <v>58</v>
      </c>
      <c r="R35" s="76">
        <f t="shared" si="9"/>
        <v>21</v>
      </c>
      <c r="S35" s="76">
        <f t="shared" si="9"/>
        <v>29</v>
      </c>
      <c r="T35" s="76">
        <f t="shared" si="9"/>
        <v>33</v>
      </c>
    </row>
    <row r="36" spans="1:20" ht="12.75" customHeight="1">
      <c r="A36" s="117" t="s">
        <v>74</v>
      </c>
      <c r="B36" s="54"/>
      <c r="C36" s="54"/>
      <c r="D36" s="62"/>
      <c r="E36" s="78">
        <f t="shared" ref="E36:T36" si="10">E38+E39+E40</f>
        <v>574</v>
      </c>
      <c r="F36" s="78">
        <f t="shared" si="10"/>
        <v>92</v>
      </c>
      <c r="G36" s="78">
        <f t="shared" si="10"/>
        <v>653</v>
      </c>
      <c r="H36" s="78">
        <f t="shared" si="10"/>
        <v>101</v>
      </c>
      <c r="I36" s="78">
        <f t="shared" si="10"/>
        <v>11109</v>
      </c>
      <c r="J36" s="78">
        <f t="shared" si="10"/>
        <v>1996</v>
      </c>
      <c r="K36" s="78">
        <f t="shared" si="10"/>
        <v>11</v>
      </c>
      <c r="L36" s="78">
        <f t="shared" si="10"/>
        <v>1</v>
      </c>
      <c r="M36" s="78">
        <f t="shared" si="10"/>
        <v>23</v>
      </c>
      <c r="N36" s="78">
        <f t="shared" si="10"/>
        <v>2</v>
      </c>
      <c r="O36" s="78">
        <f t="shared" si="10"/>
        <v>164</v>
      </c>
      <c r="P36" s="78">
        <f t="shared" si="10"/>
        <v>30</v>
      </c>
      <c r="Q36" s="78">
        <f t="shared" si="10"/>
        <v>189</v>
      </c>
      <c r="R36" s="78">
        <f t="shared" si="10"/>
        <v>24</v>
      </c>
      <c r="S36" s="78">
        <f t="shared" si="10"/>
        <v>157</v>
      </c>
      <c r="T36" s="78">
        <f t="shared" si="10"/>
        <v>506</v>
      </c>
    </row>
    <row r="37" spans="1:20" ht="24.75" customHeight="1">
      <c r="A37" s="118" t="s">
        <v>75</v>
      </c>
      <c r="B37" s="54"/>
      <c r="C37" s="54"/>
      <c r="D37" s="62"/>
      <c r="E37" s="80">
        <f t="shared" ref="E37:T37" si="11">E41</f>
        <v>0</v>
      </c>
      <c r="F37" s="80">
        <f t="shared" si="11"/>
        <v>0</v>
      </c>
      <c r="G37" s="80">
        <f t="shared" si="11"/>
        <v>0</v>
      </c>
      <c r="H37" s="80">
        <f t="shared" si="11"/>
        <v>0</v>
      </c>
      <c r="I37" s="80">
        <f t="shared" si="11"/>
        <v>0</v>
      </c>
      <c r="J37" s="80">
        <f t="shared" si="11"/>
        <v>0</v>
      </c>
      <c r="K37" s="80">
        <f t="shared" si="11"/>
        <v>0</v>
      </c>
      <c r="L37" s="80">
        <f t="shared" si="11"/>
        <v>0</v>
      </c>
      <c r="M37" s="80">
        <f t="shared" si="11"/>
        <v>0</v>
      </c>
      <c r="N37" s="80">
        <f t="shared" si="11"/>
        <v>0</v>
      </c>
      <c r="O37" s="80">
        <f t="shared" si="11"/>
        <v>0</v>
      </c>
      <c r="P37" s="80">
        <f t="shared" si="11"/>
        <v>0</v>
      </c>
      <c r="Q37" s="80">
        <f t="shared" si="11"/>
        <v>0</v>
      </c>
      <c r="R37" s="80">
        <f t="shared" si="11"/>
        <v>0</v>
      </c>
      <c r="S37" s="80">
        <f t="shared" si="11"/>
        <v>0</v>
      </c>
      <c r="T37" s="80">
        <f t="shared" si="11"/>
        <v>0</v>
      </c>
    </row>
    <row r="38" spans="1:20" ht="15.7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182</v>
      </c>
      <c r="F38" s="28">
        <v>0</v>
      </c>
      <c r="G38" s="28">
        <v>189</v>
      </c>
      <c r="H38" s="28">
        <v>0</v>
      </c>
      <c r="I38" s="28">
        <v>3145</v>
      </c>
      <c r="J38" s="28">
        <v>0</v>
      </c>
      <c r="K38" s="28">
        <v>0</v>
      </c>
      <c r="L38" s="59">
        <v>0</v>
      </c>
      <c r="M38" s="28">
        <v>0</v>
      </c>
      <c r="N38" s="28">
        <v>0</v>
      </c>
      <c r="O38" s="59">
        <v>0</v>
      </c>
      <c r="P38" s="28">
        <v>0</v>
      </c>
      <c r="Q38" s="59">
        <v>28</v>
      </c>
      <c r="R38" s="28">
        <v>10</v>
      </c>
      <c r="S38" s="28">
        <v>0</v>
      </c>
      <c r="T38" s="59">
        <v>0</v>
      </c>
    </row>
    <row r="39" spans="1:20" ht="26.25" customHeight="1">
      <c r="A39" s="119" t="s">
        <v>121</v>
      </c>
      <c r="B39" s="2"/>
      <c r="C39" s="2"/>
      <c r="D39" s="3"/>
      <c r="E39" s="28">
        <v>194</v>
      </c>
      <c r="F39" s="28">
        <v>8</v>
      </c>
      <c r="G39" s="28">
        <v>224</v>
      </c>
      <c r="H39" s="28">
        <v>8</v>
      </c>
      <c r="I39" s="28">
        <v>4232</v>
      </c>
      <c r="J39" s="28">
        <v>987</v>
      </c>
      <c r="K39" s="28">
        <v>0</v>
      </c>
      <c r="L39" s="59">
        <v>0</v>
      </c>
      <c r="M39" s="28">
        <v>0</v>
      </c>
      <c r="N39" s="28">
        <v>0</v>
      </c>
      <c r="O39" s="59">
        <v>0</v>
      </c>
      <c r="P39" s="28">
        <v>0</v>
      </c>
      <c r="Q39" s="59">
        <v>101</v>
      </c>
      <c r="R39" s="28">
        <v>11</v>
      </c>
      <c r="S39" s="28">
        <v>77</v>
      </c>
      <c r="T39" s="59">
        <v>314</v>
      </c>
    </row>
    <row r="40" spans="1:20" ht="24.75" customHeight="1">
      <c r="A40" s="119" t="s">
        <v>122</v>
      </c>
      <c r="B40" s="2"/>
      <c r="C40" s="2"/>
      <c r="D40" s="3"/>
      <c r="E40" s="28">
        <v>198</v>
      </c>
      <c r="F40" s="28">
        <v>84</v>
      </c>
      <c r="G40" s="28">
        <v>240</v>
      </c>
      <c r="H40" s="28">
        <v>93</v>
      </c>
      <c r="I40" s="28">
        <v>3732</v>
      </c>
      <c r="J40" s="28">
        <v>1009</v>
      </c>
      <c r="K40" s="28">
        <v>11</v>
      </c>
      <c r="L40" s="59">
        <v>1</v>
      </c>
      <c r="M40" s="28">
        <v>23</v>
      </c>
      <c r="N40" s="28">
        <v>2</v>
      </c>
      <c r="O40" s="59">
        <v>164</v>
      </c>
      <c r="P40" s="28">
        <v>30</v>
      </c>
      <c r="Q40" s="59">
        <v>60</v>
      </c>
      <c r="R40" s="28">
        <v>3</v>
      </c>
      <c r="S40" s="28">
        <v>80</v>
      </c>
      <c r="T40" s="59">
        <v>192</v>
      </c>
    </row>
    <row r="41" spans="1:20" ht="16.5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59">
        <v>0</v>
      </c>
      <c r="M41" s="28">
        <v>0</v>
      </c>
      <c r="N41" s="28">
        <v>0</v>
      </c>
      <c r="O41" s="59">
        <v>0</v>
      </c>
      <c r="P41" s="28">
        <v>0</v>
      </c>
      <c r="Q41" s="59">
        <v>0</v>
      </c>
      <c r="R41" s="28">
        <v>0</v>
      </c>
      <c r="S41" s="28">
        <v>0</v>
      </c>
      <c r="T41" s="59">
        <v>0</v>
      </c>
    </row>
    <row r="42" spans="1:20" ht="33" customHeight="1">
      <c r="A42" s="82" t="s">
        <v>82</v>
      </c>
      <c r="B42" s="83"/>
      <c r="C42" s="83"/>
      <c r="D42" s="84"/>
      <c r="E42" s="85">
        <f t="shared" ref="E42:T42" si="12">E36+E37</f>
        <v>574</v>
      </c>
      <c r="F42" s="85">
        <f t="shared" si="12"/>
        <v>92</v>
      </c>
      <c r="G42" s="85">
        <f t="shared" si="12"/>
        <v>653</v>
      </c>
      <c r="H42" s="85">
        <f t="shared" si="12"/>
        <v>101</v>
      </c>
      <c r="I42" s="85">
        <f t="shared" si="12"/>
        <v>11109</v>
      </c>
      <c r="J42" s="85">
        <f t="shared" si="12"/>
        <v>1996</v>
      </c>
      <c r="K42" s="85">
        <f t="shared" si="12"/>
        <v>11</v>
      </c>
      <c r="L42" s="85">
        <f t="shared" si="12"/>
        <v>1</v>
      </c>
      <c r="M42" s="85">
        <f t="shared" si="12"/>
        <v>23</v>
      </c>
      <c r="N42" s="85">
        <f t="shared" si="12"/>
        <v>2</v>
      </c>
      <c r="O42" s="85">
        <f t="shared" si="12"/>
        <v>164</v>
      </c>
      <c r="P42" s="85">
        <f t="shared" si="12"/>
        <v>30</v>
      </c>
      <c r="Q42" s="85">
        <f t="shared" si="12"/>
        <v>189</v>
      </c>
      <c r="R42" s="85">
        <f t="shared" si="12"/>
        <v>24</v>
      </c>
      <c r="S42" s="85">
        <f t="shared" si="12"/>
        <v>157</v>
      </c>
      <c r="T42" s="85">
        <f t="shared" si="12"/>
        <v>506</v>
      </c>
    </row>
    <row r="43" spans="1:20" ht="29.25" customHeight="1">
      <c r="A43" s="61" t="s">
        <v>83</v>
      </c>
      <c r="B43" s="54"/>
      <c r="C43" s="54"/>
      <c r="D43" s="62"/>
      <c r="E43" s="86">
        <f t="shared" ref="E43:T43" si="13">SUM(E44:E45)</f>
        <v>127</v>
      </c>
      <c r="F43" s="86">
        <f t="shared" si="13"/>
        <v>0</v>
      </c>
      <c r="G43" s="86">
        <f t="shared" si="13"/>
        <v>551</v>
      </c>
      <c r="H43" s="86">
        <f t="shared" si="13"/>
        <v>199</v>
      </c>
      <c r="I43" s="86">
        <f t="shared" si="13"/>
        <v>4145</v>
      </c>
      <c r="J43" s="86">
        <f t="shared" si="13"/>
        <v>199</v>
      </c>
      <c r="K43" s="86">
        <f t="shared" si="13"/>
        <v>0</v>
      </c>
      <c r="L43" s="86">
        <f t="shared" si="13"/>
        <v>0</v>
      </c>
      <c r="M43" s="86">
        <f t="shared" si="13"/>
        <v>0</v>
      </c>
      <c r="N43" s="86">
        <f t="shared" si="13"/>
        <v>0</v>
      </c>
      <c r="O43" s="86">
        <f t="shared" si="13"/>
        <v>0</v>
      </c>
      <c r="P43" s="86">
        <f t="shared" si="13"/>
        <v>0</v>
      </c>
      <c r="Q43" s="86">
        <f t="shared" si="13"/>
        <v>64</v>
      </c>
      <c r="R43" s="86">
        <f t="shared" si="13"/>
        <v>25</v>
      </c>
      <c r="S43" s="86">
        <f t="shared" si="13"/>
        <v>22</v>
      </c>
      <c r="T43" s="86">
        <f t="shared" si="13"/>
        <v>78</v>
      </c>
    </row>
    <row r="44" spans="1:20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94</v>
      </c>
      <c r="F44" s="28">
        <v>0</v>
      </c>
      <c r="G44" s="28">
        <v>485</v>
      </c>
      <c r="H44" s="28">
        <v>0</v>
      </c>
      <c r="I44" s="28">
        <v>2920</v>
      </c>
      <c r="J44" s="28">
        <v>0</v>
      </c>
      <c r="K44" s="28">
        <v>0</v>
      </c>
      <c r="L44" s="59">
        <v>0</v>
      </c>
      <c r="M44" s="28">
        <v>0</v>
      </c>
      <c r="N44" s="28">
        <v>0</v>
      </c>
      <c r="O44" s="59">
        <v>0</v>
      </c>
      <c r="P44" s="28">
        <v>0</v>
      </c>
      <c r="Q44" s="59">
        <v>55</v>
      </c>
      <c r="R44" s="28">
        <v>25</v>
      </c>
      <c r="S44" s="28">
        <v>7</v>
      </c>
      <c r="T44" s="59">
        <v>48</v>
      </c>
    </row>
    <row r="45" spans="1:20" ht="30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33</v>
      </c>
      <c r="F45" s="28">
        <v>0</v>
      </c>
      <c r="G45" s="28">
        <v>66</v>
      </c>
      <c r="H45" s="28">
        <v>199</v>
      </c>
      <c r="I45" s="28">
        <v>1225</v>
      </c>
      <c r="J45" s="28">
        <v>199</v>
      </c>
      <c r="K45" s="28">
        <v>0</v>
      </c>
      <c r="L45" s="59">
        <v>0</v>
      </c>
      <c r="M45" s="28">
        <v>0</v>
      </c>
      <c r="N45" s="28">
        <v>0</v>
      </c>
      <c r="O45" s="59">
        <v>0</v>
      </c>
      <c r="P45" s="28">
        <v>0</v>
      </c>
      <c r="Q45" s="59">
        <v>9</v>
      </c>
      <c r="R45" s="28">
        <v>0</v>
      </c>
      <c r="S45" s="28">
        <v>15</v>
      </c>
      <c r="T45" s="59">
        <v>30</v>
      </c>
    </row>
    <row r="46" spans="1:20" ht="30" customHeight="1">
      <c r="A46" s="61" t="s">
        <v>90</v>
      </c>
      <c r="B46" s="54"/>
      <c r="C46" s="54"/>
      <c r="D46" s="62"/>
      <c r="E46" s="56">
        <f t="shared" ref="E46:T46" si="14">SUM(E47:E48)</f>
        <v>14</v>
      </c>
      <c r="F46" s="56">
        <f t="shared" si="14"/>
        <v>0</v>
      </c>
      <c r="G46" s="56">
        <f t="shared" si="14"/>
        <v>22</v>
      </c>
      <c r="H46" s="56">
        <f t="shared" si="14"/>
        <v>0</v>
      </c>
      <c r="I46" s="56">
        <f t="shared" si="14"/>
        <v>140</v>
      </c>
      <c r="J46" s="56">
        <f t="shared" si="14"/>
        <v>0</v>
      </c>
      <c r="K46" s="56">
        <f t="shared" si="14"/>
        <v>15</v>
      </c>
      <c r="L46" s="56">
        <f t="shared" si="14"/>
        <v>0</v>
      </c>
      <c r="M46" s="56">
        <f t="shared" si="14"/>
        <v>30</v>
      </c>
      <c r="N46" s="56">
        <f t="shared" si="14"/>
        <v>0</v>
      </c>
      <c r="O46" s="56">
        <f t="shared" si="14"/>
        <v>10</v>
      </c>
      <c r="P46" s="56">
        <f t="shared" si="14"/>
        <v>0</v>
      </c>
      <c r="Q46" s="56">
        <f t="shared" si="14"/>
        <v>30</v>
      </c>
      <c r="R46" s="56">
        <f t="shared" si="14"/>
        <v>11</v>
      </c>
      <c r="S46" s="56">
        <f t="shared" si="14"/>
        <v>25</v>
      </c>
      <c r="T46" s="56">
        <f t="shared" si="14"/>
        <v>117</v>
      </c>
    </row>
    <row r="47" spans="1:20" ht="18.75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14</v>
      </c>
      <c r="F47" s="28">
        <v>0</v>
      </c>
      <c r="G47" s="28">
        <v>22</v>
      </c>
      <c r="H47" s="28">
        <v>0</v>
      </c>
      <c r="I47" s="28">
        <v>140</v>
      </c>
      <c r="J47" s="28">
        <v>0</v>
      </c>
      <c r="K47" s="28">
        <v>15</v>
      </c>
      <c r="L47" s="59">
        <v>0</v>
      </c>
      <c r="M47" s="28">
        <v>30</v>
      </c>
      <c r="N47" s="28">
        <v>0</v>
      </c>
      <c r="O47" s="59">
        <v>10</v>
      </c>
      <c r="P47" s="28">
        <v>0</v>
      </c>
      <c r="Q47" s="59">
        <v>25</v>
      </c>
      <c r="R47" s="28">
        <v>11</v>
      </c>
      <c r="S47" s="28">
        <v>6</v>
      </c>
      <c r="T47" s="59">
        <v>30</v>
      </c>
    </row>
    <row r="48" spans="1:20" ht="28.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59">
        <v>0</v>
      </c>
      <c r="M48" s="28">
        <v>0</v>
      </c>
      <c r="N48" s="28">
        <v>0</v>
      </c>
      <c r="O48" s="59">
        <v>0</v>
      </c>
      <c r="P48" s="28">
        <v>0</v>
      </c>
      <c r="Q48" s="59">
        <v>5</v>
      </c>
      <c r="R48" s="28">
        <v>0</v>
      </c>
      <c r="S48" s="28">
        <v>19</v>
      </c>
      <c r="T48" s="59">
        <v>87</v>
      </c>
    </row>
    <row r="49" spans="1:20" ht="32.25" customHeight="1">
      <c r="A49" s="121" t="s">
        <v>125</v>
      </c>
      <c r="B49" s="89"/>
      <c r="C49" s="89"/>
      <c r="D49" s="89"/>
      <c r="E49" s="24">
        <f t="shared" ref="E49:T49" si="15">E25+E16+E13+E10</f>
        <v>36043</v>
      </c>
      <c r="F49" s="24">
        <f t="shared" si="15"/>
        <v>25251</v>
      </c>
      <c r="G49" s="24">
        <f t="shared" si="15"/>
        <v>62986</v>
      </c>
      <c r="H49" s="24">
        <f t="shared" si="15"/>
        <v>43448</v>
      </c>
      <c r="I49" s="24">
        <f t="shared" si="15"/>
        <v>326626</v>
      </c>
      <c r="J49" s="24">
        <f t="shared" si="15"/>
        <v>226349</v>
      </c>
      <c r="K49" s="24">
        <f t="shared" si="15"/>
        <v>161</v>
      </c>
      <c r="L49" s="24">
        <f t="shared" si="15"/>
        <v>109</v>
      </c>
      <c r="M49" s="24">
        <f t="shared" si="15"/>
        <v>140</v>
      </c>
      <c r="N49" s="24">
        <f t="shared" si="15"/>
        <v>77</v>
      </c>
      <c r="O49" s="24">
        <f t="shared" si="15"/>
        <v>824</v>
      </c>
      <c r="P49" s="24">
        <f t="shared" si="15"/>
        <v>671</v>
      </c>
      <c r="Q49" s="24">
        <f t="shared" si="15"/>
        <v>8312</v>
      </c>
      <c r="R49" s="24">
        <f t="shared" si="15"/>
        <v>556</v>
      </c>
      <c r="S49" s="24">
        <f t="shared" si="15"/>
        <v>8794</v>
      </c>
      <c r="T49" s="24">
        <f t="shared" si="15"/>
        <v>77062</v>
      </c>
    </row>
    <row r="50" spans="1:2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</sheetData>
  <mergeCells count="23">
    <mergeCell ref="Q4:Q5"/>
    <mergeCell ref="R4:R5"/>
    <mergeCell ref="L4:L5"/>
    <mergeCell ref="M4:M5"/>
    <mergeCell ref="N4:N5"/>
    <mergeCell ref="O4:O5"/>
    <mergeCell ref="P4:P5"/>
    <mergeCell ref="S4:S5"/>
    <mergeCell ref="T4:T5"/>
    <mergeCell ref="A1:M1"/>
    <mergeCell ref="A2:R2"/>
    <mergeCell ref="E3:J3"/>
    <mergeCell ref="K3:P3"/>
    <mergeCell ref="Q3:R3"/>
    <mergeCell ref="S3:T3"/>
    <mergeCell ref="A4:A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998"/>
  <sheetViews>
    <sheetView workbookViewId="0"/>
  </sheetViews>
  <sheetFormatPr defaultColWidth="12.5703125" defaultRowHeight="15" customHeight="1"/>
  <cols>
    <col min="1" max="1" width="66" customWidth="1"/>
    <col min="2" max="2" width="24.85546875" hidden="1" customWidth="1"/>
    <col min="3" max="3" width="11.28515625" hidden="1" customWidth="1"/>
    <col min="4" max="4" width="4.140625" hidden="1" customWidth="1"/>
    <col min="5" max="5" width="7.140625" customWidth="1"/>
    <col min="6" max="6" width="7" customWidth="1"/>
    <col min="7" max="7" width="8" customWidth="1"/>
    <col min="8" max="9" width="6.42578125" customWidth="1"/>
    <col min="10" max="10" width="9.5703125" customWidth="1"/>
    <col min="11" max="11" width="6.7109375" customWidth="1"/>
    <col min="12" max="12" width="8.140625" customWidth="1"/>
    <col min="13" max="13" width="6.85546875" customWidth="1"/>
    <col min="14" max="14" width="6.140625" customWidth="1"/>
    <col min="15" max="15" width="6.285156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4.5703125" customWidth="1"/>
    <col min="21" max="21" width="4.28515625" customWidth="1"/>
    <col min="22" max="22" width="5.28515625" customWidth="1"/>
    <col min="23" max="24" width="6.28515625" customWidth="1"/>
    <col min="25" max="25" width="6.42578125" customWidth="1"/>
    <col min="26" max="26" width="6.5703125" customWidth="1"/>
    <col min="27" max="27" width="6.7109375" customWidth="1"/>
    <col min="28" max="50" width="9.140625" customWidth="1"/>
  </cols>
  <sheetData>
    <row r="1" spans="1:50" ht="15.75" customHeight="1">
      <c r="A1" s="442" t="s">
        <v>219</v>
      </c>
      <c r="B1" s="256"/>
      <c r="C1" s="256"/>
      <c r="D1" s="256"/>
      <c r="E1" s="443" t="s">
        <v>220</v>
      </c>
      <c r="F1" s="388"/>
      <c r="G1" s="388"/>
      <c r="H1" s="444"/>
      <c r="I1" s="445" t="s">
        <v>221</v>
      </c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8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customHeight="1">
      <c r="A2" s="392"/>
      <c r="B2" s="257"/>
      <c r="C2" s="258"/>
      <c r="D2" s="258"/>
      <c r="E2" s="390"/>
      <c r="F2" s="390"/>
      <c r="G2" s="390"/>
      <c r="H2" s="421"/>
      <c r="I2" s="446" t="s">
        <v>222</v>
      </c>
      <c r="J2" s="398"/>
      <c r="K2" s="447" t="s">
        <v>223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47.25" customHeight="1">
      <c r="A3" s="392"/>
      <c r="B3" s="259"/>
      <c r="C3" s="260"/>
      <c r="D3" s="260"/>
      <c r="E3" s="448" t="s">
        <v>224</v>
      </c>
      <c r="F3" s="390"/>
      <c r="G3" s="449" t="s">
        <v>225</v>
      </c>
      <c r="H3" s="390"/>
      <c r="I3" s="450" t="s">
        <v>109</v>
      </c>
      <c r="J3" s="451" t="s">
        <v>226</v>
      </c>
      <c r="K3" s="440" t="s">
        <v>109</v>
      </c>
      <c r="L3" s="453" t="s">
        <v>226</v>
      </c>
      <c r="M3" s="440" t="s">
        <v>227</v>
      </c>
      <c r="N3" s="437" t="s">
        <v>228</v>
      </c>
      <c r="O3" s="438"/>
      <c r="P3" s="437" t="s">
        <v>229</v>
      </c>
      <c r="Q3" s="401"/>
      <c r="R3" s="440" t="s">
        <v>230</v>
      </c>
      <c r="S3" s="437" t="s">
        <v>231</v>
      </c>
      <c r="T3" s="401"/>
      <c r="U3" s="401"/>
      <c r="V3" s="401"/>
      <c r="W3" s="438"/>
      <c r="X3" s="439" t="s">
        <v>232</v>
      </c>
      <c r="Y3" s="401"/>
      <c r="Z3" s="401"/>
      <c r="AA3" s="43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9" customHeight="1">
      <c r="A4" s="392"/>
      <c r="B4" s="261"/>
      <c r="C4" s="262"/>
      <c r="D4" s="262"/>
      <c r="E4" s="440" t="s">
        <v>233</v>
      </c>
      <c r="F4" s="440" t="s">
        <v>234</v>
      </c>
      <c r="G4" s="440" t="s">
        <v>233</v>
      </c>
      <c r="H4" s="440" t="s">
        <v>234</v>
      </c>
      <c r="I4" s="392"/>
      <c r="J4" s="452"/>
      <c r="K4" s="392"/>
      <c r="L4" s="392"/>
      <c r="M4" s="392"/>
      <c r="N4" s="419"/>
      <c r="O4" s="421"/>
      <c r="P4" s="419"/>
      <c r="Q4" s="390"/>
      <c r="R4" s="392"/>
      <c r="S4" s="419"/>
      <c r="T4" s="390"/>
      <c r="U4" s="390"/>
      <c r="V4" s="390"/>
      <c r="W4" s="421"/>
      <c r="X4" s="390"/>
      <c r="Y4" s="390"/>
      <c r="Z4" s="390"/>
      <c r="AA4" s="42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69" customHeight="1">
      <c r="A5" s="392"/>
      <c r="B5" s="261"/>
      <c r="C5" s="262"/>
      <c r="D5" s="262"/>
      <c r="E5" s="392"/>
      <c r="F5" s="392"/>
      <c r="G5" s="392"/>
      <c r="H5" s="392"/>
      <c r="I5" s="392"/>
      <c r="J5" s="452"/>
      <c r="K5" s="392"/>
      <c r="L5" s="392"/>
      <c r="M5" s="392"/>
      <c r="N5" s="454" t="s">
        <v>109</v>
      </c>
      <c r="O5" s="450" t="s">
        <v>235</v>
      </c>
      <c r="P5" s="455" t="s">
        <v>109</v>
      </c>
      <c r="Q5" s="456" t="s">
        <v>235</v>
      </c>
      <c r="R5" s="392"/>
      <c r="S5" s="441" t="s">
        <v>236</v>
      </c>
      <c r="T5" s="440" t="s">
        <v>237</v>
      </c>
      <c r="U5" s="440" t="s">
        <v>238</v>
      </c>
      <c r="V5" s="440" t="s">
        <v>239</v>
      </c>
      <c r="W5" s="440" t="s">
        <v>240</v>
      </c>
      <c r="X5" s="440" t="s">
        <v>241</v>
      </c>
      <c r="Y5" s="440" t="s">
        <v>242</v>
      </c>
      <c r="Z5" s="440" t="s">
        <v>243</v>
      </c>
      <c r="AA5" s="440" t="s">
        <v>244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3.75" customHeight="1">
      <c r="A6" s="393"/>
      <c r="B6" s="263"/>
      <c r="C6" s="264"/>
      <c r="D6" s="264"/>
      <c r="E6" s="393"/>
      <c r="F6" s="393"/>
      <c r="G6" s="393"/>
      <c r="H6" s="393"/>
      <c r="I6" s="393"/>
      <c r="J6" s="419"/>
      <c r="K6" s="393"/>
      <c r="L6" s="393"/>
      <c r="M6" s="393"/>
      <c r="N6" s="421"/>
      <c r="O6" s="393"/>
      <c r="P6" s="393"/>
      <c r="Q6" s="452"/>
      <c r="R6" s="393"/>
      <c r="S6" s="421"/>
      <c r="T6" s="393"/>
      <c r="U6" s="393"/>
      <c r="V6" s="393"/>
      <c r="W6" s="393"/>
      <c r="X6" s="393"/>
      <c r="Y6" s="393"/>
      <c r="Z6" s="393"/>
      <c r="AA6" s="39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2" customHeight="1">
      <c r="A7" s="265" t="s">
        <v>245</v>
      </c>
      <c r="B7" s="266" t="s">
        <v>15</v>
      </c>
      <c r="C7" s="267" t="s">
        <v>16</v>
      </c>
      <c r="D7" s="266" t="s">
        <v>17</v>
      </c>
      <c r="E7" s="268">
        <v>107</v>
      </c>
      <c r="F7" s="268">
        <v>108</v>
      </c>
      <c r="G7" s="269">
        <v>109</v>
      </c>
      <c r="H7" s="268">
        <v>110</v>
      </c>
      <c r="I7" s="270">
        <v>111</v>
      </c>
      <c r="J7" s="268">
        <v>112</v>
      </c>
      <c r="K7" s="271">
        <v>113</v>
      </c>
      <c r="L7" s="272">
        <v>114</v>
      </c>
      <c r="M7" s="265">
        <v>115</v>
      </c>
      <c r="N7" s="268">
        <v>116</v>
      </c>
      <c r="O7" s="268">
        <v>117</v>
      </c>
      <c r="P7" s="273">
        <v>118</v>
      </c>
      <c r="Q7" s="268">
        <v>119</v>
      </c>
      <c r="R7" s="269">
        <v>120</v>
      </c>
      <c r="S7" s="265">
        <v>121</v>
      </c>
      <c r="T7" s="265">
        <v>122</v>
      </c>
      <c r="U7" s="265">
        <v>123</v>
      </c>
      <c r="V7" s="265">
        <v>124</v>
      </c>
      <c r="W7" s="265">
        <v>125</v>
      </c>
      <c r="X7" s="268">
        <v>126</v>
      </c>
      <c r="Y7" s="268">
        <v>127</v>
      </c>
      <c r="Z7" s="268">
        <v>128</v>
      </c>
      <c r="AA7" s="268">
        <v>129</v>
      </c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</row>
    <row r="8" spans="1:50" ht="12.75" hidden="1" customHeight="1">
      <c r="A8" s="275" t="s">
        <v>115</v>
      </c>
      <c r="B8" s="276"/>
      <c r="C8" s="276"/>
      <c r="D8" s="276"/>
      <c r="E8" s="276"/>
      <c r="F8" s="276"/>
      <c r="G8" s="276"/>
      <c r="H8" s="276"/>
      <c r="I8" s="276"/>
      <c r="J8" s="277"/>
      <c r="K8" s="278"/>
      <c r="L8" s="277"/>
      <c r="M8" s="279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9"/>
      <c r="Y8" s="279"/>
      <c r="Z8" s="279"/>
      <c r="AA8" s="27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2.75" hidden="1" customHeight="1">
      <c r="A9" s="275" t="s">
        <v>116</v>
      </c>
      <c r="B9" s="276"/>
      <c r="C9" s="276"/>
      <c r="D9" s="276"/>
      <c r="E9" s="276"/>
      <c r="F9" s="276"/>
      <c r="G9" s="276"/>
      <c r="H9" s="276"/>
      <c r="I9" s="276"/>
      <c r="J9" s="280"/>
      <c r="K9" s="278"/>
      <c r="L9" s="280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81"/>
      <c r="Y9" s="281"/>
      <c r="Z9" s="281"/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5" hidden="1" customHeight="1">
      <c r="A10" s="275" t="s">
        <v>117</v>
      </c>
      <c r="B10" s="276"/>
      <c r="C10" s="276"/>
      <c r="D10" s="276"/>
      <c r="E10" s="275"/>
      <c r="F10" s="282"/>
      <c r="G10" s="282"/>
      <c r="H10" s="282"/>
      <c r="I10" s="282"/>
      <c r="J10" s="283"/>
      <c r="K10" s="284"/>
      <c r="L10" s="285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1"/>
      <c r="Y10" s="281"/>
      <c r="Z10" s="281"/>
      <c r="AA10" s="28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3.5" customHeight="1">
      <c r="A11" s="15" t="s">
        <v>18</v>
      </c>
      <c r="B11" s="16"/>
      <c r="C11" s="16"/>
      <c r="D11" s="17"/>
      <c r="E11" s="18">
        <f t="shared" ref="E11:AA11" si="0">E12+E13</f>
        <v>427</v>
      </c>
      <c r="F11" s="18">
        <f t="shared" si="0"/>
        <v>3</v>
      </c>
      <c r="G11" s="18">
        <f t="shared" si="0"/>
        <v>0</v>
      </c>
      <c r="H11" s="18">
        <f t="shared" si="0"/>
        <v>6</v>
      </c>
      <c r="I11" s="18">
        <f t="shared" si="0"/>
        <v>243</v>
      </c>
      <c r="J11" s="287">
        <f t="shared" si="0"/>
        <v>233.5</v>
      </c>
      <c r="K11" s="18">
        <f t="shared" si="0"/>
        <v>198</v>
      </c>
      <c r="L11" s="287">
        <f t="shared" si="0"/>
        <v>190</v>
      </c>
      <c r="M11" s="18">
        <f t="shared" si="0"/>
        <v>9</v>
      </c>
      <c r="N11" s="18">
        <f t="shared" si="0"/>
        <v>174</v>
      </c>
      <c r="O11" s="18">
        <f t="shared" si="0"/>
        <v>78</v>
      </c>
      <c r="P11" s="18">
        <f t="shared" si="0"/>
        <v>21</v>
      </c>
      <c r="Q11" s="18">
        <f t="shared" si="0"/>
        <v>1</v>
      </c>
      <c r="R11" s="18">
        <f t="shared" si="0"/>
        <v>3</v>
      </c>
      <c r="S11" s="18">
        <f t="shared" si="0"/>
        <v>178</v>
      </c>
      <c r="T11" s="18">
        <f t="shared" si="0"/>
        <v>20</v>
      </c>
      <c r="U11" s="18">
        <f t="shared" si="0"/>
        <v>2</v>
      </c>
      <c r="V11" s="18">
        <f t="shared" si="0"/>
        <v>99</v>
      </c>
      <c r="W11" s="18">
        <f t="shared" si="0"/>
        <v>97</v>
      </c>
      <c r="X11" s="18">
        <f t="shared" si="0"/>
        <v>94</v>
      </c>
      <c r="Y11" s="18">
        <f t="shared" si="0"/>
        <v>28</v>
      </c>
      <c r="Z11" s="18">
        <f t="shared" si="0"/>
        <v>35</v>
      </c>
      <c r="AA11" s="18">
        <f t="shared" si="0"/>
        <v>31</v>
      </c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</row>
    <row r="12" spans="1:50" ht="14.25" customHeight="1">
      <c r="A12" s="289" t="s">
        <v>19</v>
      </c>
      <c r="B12" s="290" t="s">
        <v>20</v>
      </c>
      <c r="C12" s="290" t="e">
        <f>VLOOKUP(B15,[1]serial!$C$1:$D$37,2,FALSE)</f>
        <v>#N/A</v>
      </c>
      <c r="D12" s="291" t="s">
        <v>21</v>
      </c>
      <c r="E12" s="292">
        <v>427</v>
      </c>
      <c r="F12" s="293">
        <v>3</v>
      </c>
      <c r="G12" s="293">
        <v>0</v>
      </c>
      <c r="H12" s="293">
        <v>6</v>
      </c>
      <c r="I12" s="293">
        <v>187</v>
      </c>
      <c r="J12" s="294">
        <v>178</v>
      </c>
      <c r="K12" s="293">
        <v>152</v>
      </c>
      <c r="L12" s="294">
        <v>145</v>
      </c>
      <c r="M12" s="293">
        <v>5</v>
      </c>
      <c r="N12" s="293">
        <v>135</v>
      </c>
      <c r="O12" s="293">
        <v>64</v>
      </c>
      <c r="P12" s="293">
        <v>17</v>
      </c>
      <c r="Q12" s="293">
        <v>1</v>
      </c>
      <c r="R12" s="293">
        <v>0</v>
      </c>
      <c r="S12" s="293">
        <v>142</v>
      </c>
      <c r="T12" s="293">
        <v>10</v>
      </c>
      <c r="U12" s="293">
        <v>2</v>
      </c>
      <c r="V12" s="293">
        <v>70</v>
      </c>
      <c r="W12" s="293">
        <v>80</v>
      </c>
      <c r="X12" s="293">
        <v>72</v>
      </c>
      <c r="Y12" s="293">
        <v>21</v>
      </c>
      <c r="Z12" s="293">
        <v>28</v>
      </c>
      <c r="AA12" s="293">
        <v>23</v>
      </c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</row>
    <row r="13" spans="1:50" ht="15" customHeight="1">
      <c r="A13" s="289" t="s">
        <v>22</v>
      </c>
      <c r="B13" s="290" t="s">
        <v>23</v>
      </c>
      <c r="C13" s="290" t="e">
        <f>VLOOKUP(B16,[1]serial!$C$1:$D$37,2,FALSE)</f>
        <v>#N/A</v>
      </c>
      <c r="D13" s="291" t="s">
        <v>24</v>
      </c>
      <c r="E13" s="292">
        <v>0</v>
      </c>
      <c r="F13" s="293">
        <v>0</v>
      </c>
      <c r="G13" s="293">
        <v>0</v>
      </c>
      <c r="H13" s="293">
        <v>0</v>
      </c>
      <c r="I13" s="293">
        <v>56</v>
      </c>
      <c r="J13" s="294">
        <v>55.5</v>
      </c>
      <c r="K13" s="293">
        <v>46</v>
      </c>
      <c r="L13" s="294">
        <v>45</v>
      </c>
      <c r="M13" s="293">
        <v>4</v>
      </c>
      <c r="N13" s="293">
        <v>39</v>
      </c>
      <c r="O13" s="293">
        <v>14</v>
      </c>
      <c r="P13" s="293">
        <v>4</v>
      </c>
      <c r="Q13" s="293">
        <v>0</v>
      </c>
      <c r="R13" s="293">
        <v>3</v>
      </c>
      <c r="S13" s="293">
        <v>36</v>
      </c>
      <c r="T13" s="293">
        <v>10</v>
      </c>
      <c r="U13" s="293">
        <v>0</v>
      </c>
      <c r="V13" s="293">
        <v>29</v>
      </c>
      <c r="W13" s="293">
        <v>17</v>
      </c>
      <c r="X13" s="293">
        <v>22</v>
      </c>
      <c r="Y13" s="293">
        <v>7</v>
      </c>
      <c r="Z13" s="293">
        <v>7</v>
      </c>
      <c r="AA13" s="295">
        <v>8</v>
      </c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</row>
    <row r="14" spans="1:50" ht="13.5" customHeight="1">
      <c r="A14" s="23" t="s">
        <v>25</v>
      </c>
      <c r="B14" s="16"/>
      <c r="C14" s="16"/>
      <c r="D14" s="17"/>
      <c r="E14" s="24">
        <f t="shared" ref="E14:AA14" si="1">SUM(E15:E16)</f>
        <v>3589</v>
      </c>
      <c r="F14" s="24">
        <f t="shared" si="1"/>
        <v>0</v>
      </c>
      <c r="G14" s="24">
        <f t="shared" si="1"/>
        <v>2600</v>
      </c>
      <c r="H14" s="24">
        <f t="shared" si="1"/>
        <v>2</v>
      </c>
      <c r="I14" s="24">
        <f t="shared" si="1"/>
        <v>2575</v>
      </c>
      <c r="J14" s="296">
        <f t="shared" si="1"/>
        <v>2148.75</v>
      </c>
      <c r="K14" s="24">
        <f t="shared" si="1"/>
        <v>1991</v>
      </c>
      <c r="L14" s="296">
        <f t="shared" si="1"/>
        <v>1779.25</v>
      </c>
      <c r="M14" s="24">
        <f t="shared" si="1"/>
        <v>28</v>
      </c>
      <c r="N14" s="24">
        <f t="shared" si="1"/>
        <v>1076</v>
      </c>
      <c r="O14" s="24">
        <f t="shared" si="1"/>
        <v>422</v>
      </c>
      <c r="P14" s="24">
        <f t="shared" si="1"/>
        <v>769</v>
      </c>
      <c r="Q14" s="24">
        <f t="shared" si="1"/>
        <v>354</v>
      </c>
      <c r="R14" s="24">
        <f t="shared" si="1"/>
        <v>146</v>
      </c>
      <c r="S14" s="24">
        <f t="shared" si="1"/>
        <v>1892</v>
      </c>
      <c r="T14" s="24">
        <f t="shared" si="1"/>
        <v>99</v>
      </c>
      <c r="U14" s="24">
        <f t="shared" si="1"/>
        <v>42</v>
      </c>
      <c r="V14" s="24">
        <f t="shared" si="1"/>
        <v>1113</v>
      </c>
      <c r="W14" s="24">
        <f t="shared" si="1"/>
        <v>836</v>
      </c>
      <c r="X14" s="24">
        <f t="shared" si="1"/>
        <v>865</v>
      </c>
      <c r="Y14" s="24">
        <f t="shared" si="1"/>
        <v>347</v>
      </c>
      <c r="Z14" s="24">
        <f t="shared" si="1"/>
        <v>435</v>
      </c>
      <c r="AA14" s="24">
        <f t="shared" si="1"/>
        <v>83</v>
      </c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</row>
    <row r="15" spans="1:50" ht="15.75" customHeight="1">
      <c r="A15" s="289" t="s">
        <v>26</v>
      </c>
      <c r="B15" s="290" t="s">
        <v>27</v>
      </c>
      <c r="C15" s="290" t="e">
        <f>VLOOKUP(B18,[1]serial!$C$1:$D$37,2,FALSE)</f>
        <v>#N/A</v>
      </c>
      <c r="D15" s="297" t="s">
        <v>28</v>
      </c>
      <c r="E15" s="295">
        <v>2080</v>
      </c>
      <c r="F15" s="295">
        <v>0</v>
      </c>
      <c r="G15" s="295">
        <v>855</v>
      </c>
      <c r="H15" s="295">
        <v>0</v>
      </c>
      <c r="I15" s="295">
        <v>1076</v>
      </c>
      <c r="J15" s="298">
        <v>1038.5</v>
      </c>
      <c r="K15" s="295">
        <v>869</v>
      </c>
      <c r="L15" s="298">
        <v>839.5</v>
      </c>
      <c r="M15" s="295">
        <v>25</v>
      </c>
      <c r="N15" s="295">
        <v>656</v>
      </c>
      <c r="O15" s="295">
        <v>282</v>
      </c>
      <c r="P15" s="295">
        <v>174</v>
      </c>
      <c r="Q15" s="295">
        <v>97</v>
      </c>
      <c r="R15" s="295">
        <v>39</v>
      </c>
      <c r="S15" s="295">
        <v>793</v>
      </c>
      <c r="T15" s="295">
        <v>76</v>
      </c>
      <c r="U15" s="295">
        <v>22</v>
      </c>
      <c r="V15" s="295">
        <v>500</v>
      </c>
      <c r="W15" s="295">
        <v>347</v>
      </c>
      <c r="X15" s="295">
        <v>449</v>
      </c>
      <c r="Y15" s="295">
        <v>131</v>
      </c>
      <c r="Z15" s="295">
        <v>239</v>
      </c>
      <c r="AA15" s="295">
        <v>79</v>
      </c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</row>
    <row r="16" spans="1:50" ht="12.75" customHeight="1">
      <c r="A16" s="289" t="s">
        <v>29</v>
      </c>
      <c r="B16" s="290" t="s">
        <v>30</v>
      </c>
      <c r="C16" s="290" t="e">
        <f>VLOOKUP(B19,[1]serial!$C$1:$D$37,2,FALSE)</f>
        <v>#N/A</v>
      </c>
      <c r="D16" s="300" t="s">
        <v>31</v>
      </c>
      <c r="E16" s="295">
        <v>1509</v>
      </c>
      <c r="F16" s="301">
        <v>0</v>
      </c>
      <c r="G16" s="301">
        <v>1745</v>
      </c>
      <c r="H16" s="301">
        <v>2</v>
      </c>
      <c r="I16" s="301">
        <v>1499</v>
      </c>
      <c r="J16" s="302">
        <v>1110.25</v>
      </c>
      <c r="K16" s="301">
        <v>1122</v>
      </c>
      <c r="L16" s="302">
        <v>939.75</v>
      </c>
      <c r="M16" s="301">
        <v>3</v>
      </c>
      <c r="N16" s="301">
        <v>420</v>
      </c>
      <c r="O16" s="301">
        <v>140</v>
      </c>
      <c r="P16" s="301">
        <v>595</v>
      </c>
      <c r="Q16" s="301">
        <v>257</v>
      </c>
      <c r="R16" s="301">
        <v>107</v>
      </c>
      <c r="S16" s="301">
        <v>1099</v>
      </c>
      <c r="T16" s="301">
        <v>23</v>
      </c>
      <c r="U16" s="301">
        <v>20</v>
      </c>
      <c r="V16" s="301">
        <v>613</v>
      </c>
      <c r="W16" s="301">
        <v>489</v>
      </c>
      <c r="X16" s="301">
        <v>416</v>
      </c>
      <c r="Y16" s="301">
        <v>216</v>
      </c>
      <c r="Z16" s="301">
        <v>196</v>
      </c>
      <c r="AA16" s="295">
        <v>4</v>
      </c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</row>
    <row r="17" spans="1:50" ht="14.25" customHeight="1">
      <c r="A17" s="23" t="s">
        <v>32</v>
      </c>
      <c r="B17" s="16"/>
      <c r="C17" s="16"/>
      <c r="D17" s="30"/>
      <c r="E17" s="24">
        <f t="shared" ref="E17:AA17" si="2">E18+E19+E22+E23</f>
        <v>43686</v>
      </c>
      <c r="F17" s="24">
        <f t="shared" si="2"/>
        <v>105</v>
      </c>
      <c r="G17" s="24">
        <f t="shared" si="2"/>
        <v>38341</v>
      </c>
      <c r="H17" s="24">
        <f t="shared" si="2"/>
        <v>16</v>
      </c>
      <c r="I17" s="24">
        <f t="shared" si="2"/>
        <v>1557</v>
      </c>
      <c r="J17" s="296">
        <f t="shared" si="2"/>
        <v>1081.5999999999999</v>
      </c>
      <c r="K17" s="24">
        <f t="shared" si="2"/>
        <v>1550.5</v>
      </c>
      <c r="L17" s="296">
        <f t="shared" si="2"/>
        <v>1072.1500000000001</v>
      </c>
      <c r="M17" s="24">
        <f t="shared" si="2"/>
        <v>8</v>
      </c>
      <c r="N17" s="24">
        <f t="shared" si="2"/>
        <v>1121</v>
      </c>
      <c r="O17" s="24">
        <f t="shared" si="2"/>
        <v>335</v>
      </c>
      <c r="P17" s="24">
        <f t="shared" si="2"/>
        <v>322</v>
      </c>
      <c r="Q17" s="24">
        <f t="shared" si="2"/>
        <v>114</v>
      </c>
      <c r="R17" s="24">
        <f t="shared" si="2"/>
        <v>108</v>
      </c>
      <c r="S17" s="24">
        <f t="shared" si="2"/>
        <v>1512</v>
      </c>
      <c r="T17" s="24">
        <f t="shared" si="2"/>
        <v>39</v>
      </c>
      <c r="U17" s="24">
        <f t="shared" si="2"/>
        <v>16</v>
      </c>
      <c r="V17" s="24">
        <f t="shared" si="2"/>
        <v>773</v>
      </c>
      <c r="W17" s="24">
        <f t="shared" si="2"/>
        <v>762</v>
      </c>
      <c r="X17" s="24">
        <f t="shared" si="2"/>
        <v>502</v>
      </c>
      <c r="Y17" s="24">
        <f t="shared" si="2"/>
        <v>168</v>
      </c>
      <c r="Z17" s="24">
        <f t="shared" si="2"/>
        <v>274</v>
      </c>
      <c r="AA17" s="24">
        <f t="shared" si="2"/>
        <v>60</v>
      </c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</row>
    <row r="18" spans="1:50" ht="15" customHeight="1">
      <c r="A18" s="303" t="s">
        <v>33</v>
      </c>
      <c r="B18" s="304" t="s">
        <v>34</v>
      </c>
      <c r="C18" s="304" t="e">
        <f>VLOOKUP(B21,[1]serial!$C$1:$D$37,2,FALSE)</f>
        <v>#N/A</v>
      </c>
      <c r="D18" s="305" t="s">
        <v>35</v>
      </c>
      <c r="E18" s="306">
        <v>400</v>
      </c>
      <c r="F18" s="307">
        <v>83</v>
      </c>
      <c r="G18" s="306">
        <v>89</v>
      </c>
      <c r="H18" s="307">
        <v>16</v>
      </c>
      <c r="I18" s="308">
        <v>257</v>
      </c>
      <c r="J18" s="309">
        <v>244.45</v>
      </c>
      <c r="K18" s="310">
        <v>251</v>
      </c>
      <c r="L18" s="309">
        <v>235</v>
      </c>
      <c r="M18" s="306">
        <v>6</v>
      </c>
      <c r="N18" s="310">
        <v>239</v>
      </c>
      <c r="O18" s="306">
        <v>154</v>
      </c>
      <c r="P18" s="306">
        <v>8</v>
      </c>
      <c r="Q18" s="306">
        <v>4</v>
      </c>
      <c r="R18" s="306">
        <v>4</v>
      </c>
      <c r="S18" s="310">
        <v>234</v>
      </c>
      <c r="T18" s="306">
        <v>17</v>
      </c>
      <c r="U18" s="306">
        <v>4</v>
      </c>
      <c r="V18" s="306">
        <v>119</v>
      </c>
      <c r="W18" s="306">
        <v>128</v>
      </c>
      <c r="X18" s="306">
        <v>183</v>
      </c>
      <c r="Y18" s="306">
        <v>18</v>
      </c>
      <c r="Z18" s="306">
        <v>113</v>
      </c>
      <c r="AA18" s="306">
        <v>52</v>
      </c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</row>
    <row r="19" spans="1:50" ht="26.25" customHeight="1">
      <c r="A19" s="311" t="s">
        <v>36</v>
      </c>
      <c r="B19" s="312" t="s">
        <v>37</v>
      </c>
      <c r="C19" s="312" t="e">
        <f>VLOOKUP(B22,[1]serial!$C$1:$D$37,2,FALSE)</f>
        <v>#N/A</v>
      </c>
      <c r="D19" s="313" t="s">
        <v>38</v>
      </c>
      <c r="E19" s="314">
        <f t="shared" ref="E19:AA19" si="3">E20+E21+E34+E40+E46+E49</f>
        <v>938</v>
      </c>
      <c r="F19" s="314">
        <f t="shared" si="3"/>
        <v>22</v>
      </c>
      <c r="G19" s="314">
        <f t="shared" si="3"/>
        <v>1154</v>
      </c>
      <c r="H19" s="314">
        <f t="shared" si="3"/>
        <v>0</v>
      </c>
      <c r="I19" s="314">
        <f t="shared" si="3"/>
        <v>66</v>
      </c>
      <c r="J19" s="315">
        <f t="shared" si="3"/>
        <v>57.75</v>
      </c>
      <c r="K19" s="314">
        <f t="shared" si="3"/>
        <v>65.5</v>
      </c>
      <c r="L19" s="315">
        <f t="shared" si="3"/>
        <v>57.75</v>
      </c>
      <c r="M19" s="314">
        <f t="shared" si="3"/>
        <v>0</v>
      </c>
      <c r="N19" s="314">
        <f t="shared" si="3"/>
        <v>55</v>
      </c>
      <c r="O19" s="314">
        <f t="shared" si="3"/>
        <v>23</v>
      </c>
      <c r="P19" s="314">
        <f t="shared" si="3"/>
        <v>7</v>
      </c>
      <c r="Q19" s="314">
        <f t="shared" si="3"/>
        <v>1</v>
      </c>
      <c r="R19" s="314">
        <f t="shared" si="3"/>
        <v>4</v>
      </c>
      <c r="S19" s="314">
        <f t="shared" si="3"/>
        <v>65</v>
      </c>
      <c r="T19" s="314">
        <f t="shared" si="3"/>
        <v>1</v>
      </c>
      <c r="U19" s="314">
        <f t="shared" si="3"/>
        <v>0</v>
      </c>
      <c r="V19" s="314">
        <f t="shared" si="3"/>
        <v>23</v>
      </c>
      <c r="W19" s="314">
        <f t="shared" si="3"/>
        <v>43</v>
      </c>
      <c r="X19" s="314">
        <f t="shared" si="3"/>
        <v>24</v>
      </c>
      <c r="Y19" s="314">
        <f t="shared" si="3"/>
        <v>5</v>
      </c>
      <c r="Z19" s="314">
        <f t="shared" si="3"/>
        <v>15</v>
      </c>
      <c r="AA19" s="314">
        <f t="shared" si="3"/>
        <v>4</v>
      </c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</row>
    <row r="20" spans="1:50" ht="16.5" customHeight="1">
      <c r="A20" s="289" t="s">
        <v>39</v>
      </c>
      <c r="B20" s="304"/>
      <c r="C20" s="304"/>
      <c r="D20" s="316"/>
      <c r="E20" s="295">
        <v>50</v>
      </c>
      <c r="F20" s="295">
        <v>0</v>
      </c>
      <c r="G20" s="295">
        <v>320</v>
      </c>
      <c r="H20" s="295">
        <v>0</v>
      </c>
      <c r="I20" s="295">
        <v>6</v>
      </c>
      <c r="J20" s="298">
        <v>5.5</v>
      </c>
      <c r="K20" s="295">
        <v>6</v>
      </c>
      <c r="L20" s="298">
        <v>5.5</v>
      </c>
      <c r="M20" s="295">
        <v>0</v>
      </c>
      <c r="N20" s="295">
        <v>4</v>
      </c>
      <c r="O20" s="295">
        <v>2</v>
      </c>
      <c r="P20" s="295">
        <v>1</v>
      </c>
      <c r="Q20" s="295">
        <v>0</v>
      </c>
      <c r="R20" s="295">
        <v>1</v>
      </c>
      <c r="S20" s="295">
        <v>6</v>
      </c>
      <c r="T20" s="295">
        <v>0</v>
      </c>
      <c r="U20" s="295">
        <v>0</v>
      </c>
      <c r="V20" s="295">
        <v>2</v>
      </c>
      <c r="W20" s="295">
        <v>4</v>
      </c>
      <c r="X20" s="295">
        <v>4</v>
      </c>
      <c r="Y20" s="295">
        <v>0</v>
      </c>
      <c r="Z20" s="295">
        <v>4</v>
      </c>
      <c r="AA20" s="295">
        <v>0</v>
      </c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</row>
    <row r="21" spans="1:50" ht="18" customHeight="1">
      <c r="A21" s="289" t="s">
        <v>40</v>
      </c>
      <c r="B21" s="304"/>
      <c r="C21" s="304"/>
      <c r="D21" s="316"/>
      <c r="E21" s="295">
        <v>0</v>
      </c>
      <c r="F21" s="317">
        <v>0</v>
      </c>
      <c r="G21" s="295">
        <v>146</v>
      </c>
      <c r="H21" s="317">
        <v>0</v>
      </c>
      <c r="I21" s="295">
        <v>2</v>
      </c>
      <c r="J21" s="298">
        <v>1.25</v>
      </c>
      <c r="K21" s="295">
        <v>2</v>
      </c>
      <c r="L21" s="298">
        <v>1.25</v>
      </c>
      <c r="M21" s="295">
        <v>0</v>
      </c>
      <c r="N21" s="295">
        <v>2</v>
      </c>
      <c r="O21" s="295">
        <v>0</v>
      </c>
      <c r="P21" s="295">
        <v>0</v>
      </c>
      <c r="Q21" s="295">
        <v>0</v>
      </c>
      <c r="R21" s="317">
        <v>0</v>
      </c>
      <c r="S21" s="295">
        <v>2</v>
      </c>
      <c r="T21" s="295">
        <v>0</v>
      </c>
      <c r="U21" s="317">
        <v>0</v>
      </c>
      <c r="V21" s="295">
        <v>1</v>
      </c>
      <c r="W21" s="295">
        <v>1</v>
      </c>
      <c r="X21" s="295">
        <v>0</v>
      </c>
      <c r="Y21" s="317">
        <v>0</v>
      </c>
      <c r="Z21" s="295">
        <v>0</v>
      </c>
      <c r="AA21" s="295">
        <v>0</v>
      </c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</row>
    <row r="22" spans="1:50" ht="15.75" customHeight="1">
      <c r="A22" s="318" t="s">
        <v>41</v>
      </c>
      <c r="B22" s="312" t="s">
        <v>42</v>
      </c>
      <c r="C22" s="312" t="e">
        <f>VLOOKUP(B25,[1]serial!$C$1:$D$37,2,FALSE)</f>
        <v>#N/A</v>
      </c>
      <c r="D22" s="313" t="s">
        <v>43</v>
      </c>
      <c r="E22" s="314">
        <f t="shared" ref="E22:AA22" si="4">E41</f>
        <v>16</v>
      </c>
      <c r="F22" s="314">
        <f t="shared" si="4"/>
        <v>0</v>
      </c>
      <c r="G22" s="314">
        <f t="shared" si="4"/>
        <v>240</v>
      </c>
      <c r="H22" s="314">
        <f t="shared" si="4"/>
        <v>0</v>
      </c>
      <c r="I22" s="314">
        <f t="shared" si="4"/>
        <v>35</v>
      </c>
      <c r="J22" s="315">
        <f t="shared" si="4"/>
        <v>26.5</v>
      </c>
      <c r="K22" s="314">
        <f t="shared" si="4"/>
        <v>35</v>
      </c>
      <c r="L22" s="315">
        <f t="shared" si="4"/>
        <v>26.5</v>
      </c>
      <c r="M22" s="314">
        <f t="shared" si="4"/>
        <v>0</v>
      </c>
      <c r="N22" s="314">
        <f t="shared" si="4"/>
        <v>30</v>
      </c>
      <c r="O22" s="314">
        <f t="shared" si="4"/>
        <v>6</v>
      </c>
      <c r="P22" s="314">
        <f t="shared" si="4"/>
        <v>4</v>
      </c>
      <c r="Q22" s="314">
        <f t="shared" si="4"/>
        <v>1</v>
      </c>
      <c r="R22" s="314">
        <f t="shared" si="4"/>
        <v>1</v>
      </c>
      <c r="S22" s="314">
        <f t="shared" si="4"/>
        <v>35</v>
      </c>
      <c r="T22" s="314">
        <f t="shared" si="4"/>
        <v>0</v>
      </c>
      <c r="U22" s="314">
        <f t="shared" si="4"/>
        <v>0</v>
      </c>
      <c r="V22" s="314">
        <f t="shared" si="4"/>
        <v>13</v>
      </c>
      <c r="W22" s="314">
        <f t="shared" si="4"/>
        <v>22</v>
      </c>
      <c r="X22" s="314">
        <f t="shared" si="4"/>
        <v>5</v>
      </c>
      <c r="Y22" s="314">
        <f t="shared" si="4"/>
        <v>1</v>
      </c>
      <c r="Z22" s="314">
        <f t="shared" si="4"/>
        <v>3</v>
      </c>
      <c r="AA22" s="314">
        <f t="shared" si="4"/>
        <v>1</v>
      </c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</row>
    <row r="23" spans="1:50" ht="18.75" customHeight="1">
      <c r="A23" s="311" t="s">
        <v>44</v>
      </c>
      <c r="B23" s="312" t="s">
        <v>45</v>
      </c>
      <c r="C23" s="312" t="e">
        <f>VLOOKUP(B26,[1]serial!$C$1:$D$37,2,FALSE)</f>
        <v>#N/A</v>
      </c>
      <c r="D23" s="319" t="s">
        <v>46</v>
      </c>
      <c r="E23" s="314">
        <f t="shared" ref="E23:AA23" si="5">E24+E25</f>
        <v>42332</v>
      </c>
      <c r="F23" s="314">
        <f t="shared" si="5"/>
        <v>0</v>
      </c>
      <c r="G23" s="314">
        <f t="shared" si="5"/>
        <v>36858</v>
      </c>
      <c r="H23" s="314">
        <f t="shared" si="5"/>
        <v>0</v>
      </c>
      <c r="I23" s="314">
        <f t="shared" si="5"/>
        <v>1199</v>
      </c>
      <c r="J23" s="315">
        <f t="shared" si="5"/>
        <v>752.9</v>
      </c>
      <c r="K23" s="314">
        <f t="shared" si="5"/>
        <v>1199</v>
      </c>
      <c r="L23" s="315">
        <f t="shared" si="5"/>
        <v>752.9</v>
      </c>
      <c r="M23" s="314">
        <f t="shared" si="5"/>
        <v>2</v>
      </c>
      <c r="N23" s="314">
        <f t="shared" si="5"/>
        <v>797</v>
      </c>
      <c r="O23" s="314">
        <f t="shared" si="5"/>
        <v>152</v>
      </c>
      <c r="P23" s="314">
        <f t="shared" si="5"/>
        <v>303</v>
      </c>
      <c r="Q23" s="314">
        <f t="shared" si="5"/>
        <v>108</v>
      </c>
      <c r="R23" s="314">
        <f t="shared" si="5"/>
        <v>99</v>
      </c>
      <c r="S23" s="314">
        <f t="shared" si="5"/>
        <v>1178</v>
      </c>
      <c r="T23" s="314">
        <f t="shared" si="5"/>
        <v>21</v>
      </c>
      <c r="U23" s="314">
        <f t="shared" si="5"/>
        <v>12</v>
      </c>
      <c r="V23" s="314">
        <f t="shared" si="5"/>
        <v>618</v>
      </c>
      <c r="W23" s="314">
        <f t="shared" si="5"/>
        <v>569</v>
      </c>
      <c r="X23" s="314">
        <f t="shared" si="5"/>
        <v>290</v>
      </c>
      <c r="Y23" s="314">
        <f t="shared" si="5"/>
        <v>144</v>
      </c>
      <c r="Z23" s="314">
        <f t="shared" si="5"/>
        <v>143</v>
      </c>
      <c r="AA23" s="314">
        <f t="shared" si="5"/>
        <v>3</v>
      </c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</row>
    <row r="24" spans="1:50" ht="16.5" customHeight="1">
      <c r="A24" s="289" t="s">
        <v>47</v>
      </c>
      <c r="B24" s="290"/>
      <c r="C24" s="290"/>
      <c r="D24" s="320"/>
      <c r="E24" s="295">
        <v>33231</v>
      </c>
      <c r="F24" s="295">
        <v>0</v>
      </c>
      <c r="G24" s="295">
        <v>29159</v>
      </c>
      <c r="H24" s="295">
        <v>0</v>
      </c>
      <c r="I24" s="295">
        <v>725</v>
      </c>
      <c r="J24" s="298">
        <v>480</v>
      </c>
      <c r="K24" s="295">
        <v>725</v>
      </c>
      <c r="L24" s="298">
        <v>480</v>
      </c>
      <c r="M24" s="295">
        <v>2</v>
      </c>
      <c r="N24" s="295">
        <v>486</v>
      </c>
      <c r="O24" s="295">
        <v>101</v>
      </c>
      <c r="P24" s="295">
        <v>168</v>
      </c>
      <c r="Q24" s="295">
        <v>60</v>
      </c>
      <c r="R24" s="295">
        <v>71</v>
      </c>
      <c r="S24" s="295">
        <v>716</v>
      </c>
      <c r="T24" s="295">
        <v>9</v>
      </c>
      <c r="U24" s="295">
        <v>11</v>
      </c>
      <c r="V24" s="295">
        <v>363</v>
      </c>
      <c r="W24" s="295">
        <v>351</v>
      </c>
      <c r="X24" s="295">
        <v>169</v>
      </c>
      <c r="Y24" s="295">
        <v>71</v>
      </c>
      <c r="Z24" s="295">
        <v>95</v>
      </c>
      <c r="AA24" s="295">
        <v>3</v>
      </c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</row>
    <row r="25" spans="1:50" ht="14.25" customHeight="1">
      <c r="A25" s="289" t="s">
        <v>48</v>
      </c>
      <c r="B25" s="290"/>
      <c r="C25" s="290"/>
      <c r="D25" s="320"/>
      <c r="E25" s="295">
        <v>9101</v>
      </c>
      <c r="F25" s="295">
        <v>0</v>
      </c>
      <c r="G25" s="295">
        <v>7699</v>
      </c>
      <c r="H25" s="295">
        <v>0</v>
      </c>
      <c r="I25" s="295">
        <v>474</v>
      </c>
      <c r="J25" s="298">
        <v>272.89999999999998</v>
      </c>
      <c r="K25" s="295">
        <v>474</v>
      </c>
      <c r="L25" s="298">
        <v>272.89999999999998</v>
      </c>
      <c r="M25" s="295">
        <v>0</v>
      </c>
      <c r="N25" s="295">
        <v>311</v>
      </c>
      <c r="O25" s="295">
        <v>51</v>
      </c>
      <c r="P25" s="295">
        <v>135</v>
      </c>
      <c r="Q25" s="295">
        <v>48</v>
      </c>
      <c r="R25" s="295">
        <v>28</v>
      </c>
      <c r="S25" s="295">
        <v>462</v>
      </c>
      <c r="T25" s="295">
        <v>12</v>
      </c>
      <c r="U25" s="295">
        <v>1</v>
      </c>
      <c r="V25" s="295">
        <v>255</v>
      </c>
      <c r="W25" s="295">
        <v>218</v>
      </c>
      <c r="X25" s="295">
        <v>121</v>
      </c>
      <c r="Y25" s="295">
        <v>73</v>
      </c>
      <c r="Z25" s="295">
        <v>48</v>
      </c>
      <c r="AA25" s="295">
        <v>0</v>
      </c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</row>
    <row r="26" spans="1:50" ht="18" customHeight="1">
      <c r="A26" s="23" t="s">
        <v>49</v>
      </c>
      <c r="B26" s="16"/>
      <c r="C26" s="16"/>
      <c r="D26" s="51"/>
      <c r="E26" s="24">
        <f t="shared" ref="E26:AA26" si="6">SUM(E27,E28,E31,E32 +E38)</f>
        <v>818</v>
      </c>
      <c r="F26" s="24">
        <f t="shared" si="6"/>
        <v>0</v>
      </c>
      <c r="G26" s="24">
        <f t="shared" si="6"/>
        <v>99</v>
      </c>
      <c r="H26" s="24">
        <f t="shared" si="6"/>
        <v>0</v>
      </c>
      <c r="I26" s="24">
        <f t="shared" si="6"/>
        <v>102</v>
      </c>
      <c r="J26" s="296">
        <f t="shared" si="6"/>
        <v>87.5</v>
      </c>
      <c r="K26" s="24">
        <f t="shared" si="6"/>
        <v>90</v>
      </c>
      <c r="L26" s="296">
        <f t="shared" si="6"/>
        <v>70.25</v>
      </c>
      <c r="M26" s="24">
        <f t="shared" si="6"/>
        <v>2</v>
      </c>
      <c r="N26" s="24">
        <f t="shared" si="6"/>
        <v>77</v>
      </c>
      <c r="O26" s="24">
        <f t="shared" si="6"/>
        <v>39</v>
      </c>
      <c r="P26" s="24">
        <f t="shared" si="6"/>
        <v>7</v>
      </c>
      <c r="Q26" s="24">
        <f t="shared" si="6"/>
        <v>3</v>
      </c>
      <c r="R26" s="24">
        <f t="shared" si="6"/>
        <v>6</v>
      </c>
      <c r="S26" s="24">
        <f t="shared" si="6"/>
        <v>65</v>
      </c>
      <c r="T26" s="24">
        <f t="shared" si="6"/>
        <v>25</v>
      </c>
      <c r="U26" s="24">
        <f t="shared" si="6"/>
        <v>2</v>
      </c>
      <c r="V26" s="24">
        <f t="shared" si="6"/>
        <v>42</v>
      </c>
      <c r="W26" s="24">
        <f t="shared" si="6"/>
        <v>46</v>
      </c>
      <c r="X26" s="24">
        <f t="shared" si="6"/>
        <v>33</v>
      </c>
      <c r="Y26" s="24">
        <f t="shared" si="6"/>
        <v>4</v>
      </c>
      <c r="Z26" s="24">
        <f t="shared" si="6"/>
        <v>17</v>
      </c>
      <c r="AA26" s="24">
        <f t="shared" si="6"/>
        <v>12</v>
      </c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</row>
    <row r="27" spans="1:50" ht="14.25" customHeight="1">
      <c r="A27" s="321" t="s">
        <v>147</v>
      </c>
      <c r="B27" s="290" t="s">
        <v>51</v>
      </c>
      <c r="C27" s="290" t="e">
        <f>VLOOKUP(B30,[1]serial!$C$1:$D$37,2,FALSE)</f>
        <v>#N/A</v>
      </c>
      <c r="D27" s="297" t="s">
        <v>52</v>
      </c>
      <c r="E27" s="295">
        <v>10</v>
      </c>
      <c r="F27" s="295">
        <v>0</v>
      </c>
      <c r="G27" s="295">
        <v>0</v>
      </c>
      <c r="H27" s="295">
        <v>0</v>
      </c>
      <c r="I27" s="295">
        <v>64</v>
      </c>
      <c r="J27" s="298">
        <v>57</v>
      </c>
      <c r="K27" s="295">
        <v>52</v>
      </c>
      <c r="L27" s="298">
        <v>40</v>
      </c>
      <c r="M27" s="295">
        <v>0</v>
      </c>
      <c r="N27" s="295">
        <v>46</v>
      </c>
      <c r="O27" s="295">
        <v>14</v>
      </c>
      <c r="P27" s="295">
        <v>1</v>
      </c>
      <c r="Q27" s="295">
        <v>0</v>
      </c>
      <c r="R27" s="295">
        <v>5</v>
      </c>
      <c r="S27" s="295">
        <v>27</v>
      </c>
      <c r="T27" s="295">
        <v>25</v>
      </c>
      <c r="U27" s="295">
        <v>2</v>
      </c>
      <c r="V27" s="295">
        <v>31</v>
      </c>
      <c r="W27" s="295">
        <v>19</v>
      </c>
      <c r="X27" s="295">
        <v>17</v>
      </c>
      <c r="Y27" s="295">
        <v>3</v>
      </c>
      <c r="Z27" s="295">
        <v>11</v>
      </c>
      <c r="AA27" s="295">
        <v>3</v>
      </c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</row>
    <row r="28" spans="1:50" ht="14.25" customHeight="1">
      <c r="A28" s="53" t="s">
        <v>53</v>
      </c>
      <c r="B28" s="54"/>
      <c r="C28" s="54"/>
      <c r="D28" s="55"/>
      <c r="E28" s="56">
        <f t="shared" ref="E28:AA28" si="7">SUM(E29,E30)</f>
        <v>808</v>
      </c>
      <c r="F28" s="56">
        <f t="shared" si="7"/>
        <v>0</v>
      </c>
      <c r="G28" s="56">
        <f t="shared" si="7"/>
        <v>99</v>
      </c>
      <c r="H28" s="56">
        <f t="shared" si="7"/>
        <v>0</v>
      </c>
      <c r="I28" s="56">
        <f t="shared" si="7"/>
        <v>33</v>
      </c>
      <c r="J28" s="322">
        <f t="shared" si="7"/>
        <v>28</v>
      </c>
      <c r="K28" s="56">
        <f t="shared" si="7"/>
        <v>31</v>
      </c>
      <c r="L28" s="322">
        <f t="shared" si="7"/>
        <v>26</v>
      </c>
      <c r="M28" s="56">
        <f t="shared" si="7"/>
        <v>2</v>
      </c>
      <c r="N28" s="56">
        <f t="shared" si="7"/>
        <v>27</v>
      </c>
      <c r="O28" s="323">
        <f t="shared" si="7"/>
        <v>22</v>
      </c>
      <c r="P28" s="56">
        <f t="shared" si="7"/>
        <v>3</v>
      </c>
      <c r="Q28" s="323">
        <f t="shared" si="7"/>
        <v>1</v>
      </c>
      <c r="R28" s="56">
        <f t="shared" si="7"/>
        <v>1</v>
      </c>
      <c r="S28" s="56">
        <f t="shared" si="7"/>
        <v>31</v>
      </c>
      <c r="T28" s="323">
        <f t="shared" si="7"/>
        <v>0</v>
      </c>
      <c r="U28" s="56">
        <f t="shared" si="7"/>
        <v>0</v>
      </c>
      <c r="V28" s="323">
        <f t="shared" si="7"/>
        <v>7</v>
      </c>
      <c r="W28" s="56">
        <f t="shared" si="7"/>
        <v>24</v>
      </c>
      <c r="X28" s="323">
        <f t="shared" si="7"/>
        <v>15</v>
      </c>
      <c r="Y28" s="56">
        <f t="shared" si="7"/>
        <v>0</v>
      </c>
      <c r="Z28" s="56">
        <f t="shared" si="7"/>
        <v>6</v>
      </c>
      <c r="AA28" s="323">
        <f t="shared" si="7"/>
        <v>9</v>
      </c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</row>
    <row r="29" spans="1:50" ht="27" customHeight="1">
      <c r="A29" s="289" t="s">
        <v>54</v>
      </c>
      <c r="B29" s="290" t="s">
        <v>55</v>
      </c>
      <c r="C29" s="290" t="e">
        <f>VLOOKUP(B32,[1]serial!$C$1:$D$37,2,FALSE)</f>
        <v>#N/A</v>
      </c>
      <c r="D29" s="291" t="s">
        <v>56</v>
      </c>
      <c r="E29" s="295">
        <v>778</v>
      </c>
      <c r="F29" s="295">
        <v>0</v>
      </c>
      <c r="G29" s="295">
        <v>20</v>
      </c>
      <c r="H29" s="295">
        <v>0</v>
      </c>
      <c r="I29" s="295">
        <v>23</v>
      </c>
      <c r="J29" s="298">
        <v>22</v>
      </c>
      <c r="K29" s="295">
        <v>21</v>
      </c>
      <c r="L29" s="298">
        <v>20</v>
      </c>
      <c r="M29" s="295">
        <v>2</v>
      </c>
      <c r="N29" s="295">
        <v>20</v>
      </c>
      <c r="O29" s="324">
        <v>20</v>
      </c>
      <c r="P29" s="295">
        <v>1</v>
      </c>
      <c r="Q29" s="324">
        <v>1</v>
      </c>
      <c r="R29" s="295">
        <v>0</v>
      </c>
      <c r="S29" s="295">
        <v>21</v>
      </c>
      <c r="T29" s="324">
        <v>0</v>
      </c>
      <c r="U29" s="295">
        <v>0</v>
      </c>
      <c r="V29" s="324">
        <v>5</v>
      </c>
      <c r="W29" s="295">
        <v>16</v>
      </c>
      <c r="X29" s="324">
        <v>15</v>
      </c>
      <c r="Y29" s="295">
        <v>0</v>
      </c>
      <c r="Z29" s="295">
        <v>6</v>
      </c>
      <c r="AA29" s="324">
        <v>9</v>
      </c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</row>
    <row r="30" spans="1:50" ht="14.25" customHeight="1">
      <c r="A30" s="289" t="s">
        <v>57</v>
      </c>
      <c r="B30" s="290" t="s">
        <v>58</v>
      </c>
      <c r="C30" s="290" t="e">
        <f>VLOOKUP(B33,[1]serial!$C$1:$D$37,2,FALSE)</f>
        <v>#N/A</v>
      </c>
      <c r="D30" s="291" t="s">
        <v>59</v>
      </c>
      <c r="E30" s="295">
        <v>30</v>
      </c>
      <c r="F30" s="295">
        <v>0</v>
      </c>
      <c r="G30" s="295">
        <v>79</v>
      </c>
      <c r="H30" s="295">
        <v>0</v>
      </c>
      <c r="I30" s="295">
        <v>10</v>
      </c>
      <c r="J30" s="298">
        <v>6</v>
      </c>
      <c r="K30" s="295">
        <v>10</v>
      </c>
      <c r="L30" s="298">
        <v>6</v>
      </c>
      <c r="M30" s="295">
        <v>0</v>
      </c>
      <c r="N30" s="295">
        <v>7</v>
      </c>
      <c r="O30" s="324">
        <v>2</v>
      </c>
      <c r="P30" s="295">
        <v>2</v>
      </c>
      <c r="Q30" s="324">
        <v>0</v>
      </c>
      <c r="R30" s="295">
        <v>1</v>
      </c>
      <c r="S30" s="295">
        <v>10</v>
      </c>
      <c r="T30" s="324">
        <v>0</v>
      </c>
      <c r="U30" s="295">
        <v>0</v>
      </c>
      <c r="V30" s="324">
        <v>2</v>
      </c>
      <c r="W30" s="295">
        <v>8</v>
      </c>
      <c r="X30" s="324">
        <v>0</v>
      </c>
      <c r="Y30" s="295">
        <v>0</v>
      </c>
      <c r="Z30" s="295">
        <v>0</v>
      </c>
      <c r="AA30" s="324">
        <v>0</v>
      </c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</row>
    <row r="31" spans="1:50" ht="23.25" customHeight="1">
      <c r="A31" s="321" t="s">
        <v>60</v>
      </c>
      <c r="B31" s="290" t="s">
        <v>61</v>
      </c>
      <c r="C31" s="290" t="e">
        <f>VLOOKUP(B34,[1]serial!$C$1:$D$37,2,FALSE)</f>
        <v>#N/A</v>
      </c>
      <c r="D31" s="291" t="s">
        <v>62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8">
        <v>0</v>
      </c>
      <c r="K31" s="295">
        <v>2</v>
      </c>
      <c r="L31" s="325">
        <v>1.5</v>
      </c>
      <c r="M31" s="295">
        <v>0</v>
      </c>
      <c r="N31" s="295">
        <v>0</v>
      </c>
      <c r="O31" s="326">
        <v>0</v>
      </c>
      <c r="P31" s="295">
        <v>2</v>
      </c>
      <c r="Q31" s="326">
        <v>2</v>
      </c>
      <c r="R31" s="295">
        <v>0</v>
      </c>
      <c r="S31" s="295">
        <v>2</v>
      </c>
      <c r="T31" s="326">
        <v>0</v>
      </c>
      <c r="U31" s="295">
        <v>0</v>
      </c>
      <c r="V31" s="326">
        <v>1</v>
      </c>
      <c r="W31" s="295">
        <v>1</v>
      </c>
      <c r="X31" s="326">
        <v>0</v>
      </c>
      <c r="Y31" s="295">
        <v>0</v>
      </c>
      <c r="Z31" s="295">
        <v>0</v>
      </c>
      <c r="AA31" s="326">
        <v>0</v>
      </c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</row>
    <row r="32" spans="1:50" ht="14.25" customHeight="1">
      <c r="A32" s="53" t="s">
        <v>63</v>
      </c>
      <c r="B32" s="54"/>
      <c r="C32" s="54"/>
      <c r="D32" s="62"/>
      <c r="E32" s="86">
        <f t="shared" ref="E32:AA32" si="8">E35</f>
        <v>0</v>
      </c>
      <c r="F32" s="86">
        <f t="shared" si="8"/>
        <v>0</v>
      </c>
      <c r="G32" s="86">
        <f t="shared" si="8"/>
        <v>0</v>
      </c>
      <c r="H32" s="86">
        <f t="shared" si="8"/>
        <v>0</v>
      </c>
      <c r="I32" s="86">
        <f t="shared" si="8"/>
        <v>5</v>
      </c>
      <c r="J32" s="327">
        <f t="shared" si="8"/>
        <v>2.5</v>
      </c>
      <c r="K32" s="86">
        <f t="shared" si="8"/>
        <v>5</v>
      </c>
      <c r="L32" s="327">
        <f t="shared" si="8"/>
        <v>2.75</v>
      </c>
      <c r="M32" s="86">
        <f t="shared" si="8"/>
        <v>0</v>
      </c>
      <c r="N32" s="86">
        <f t="shared" si="8"/>
        <v>4</v>
      </c>
      <c r="O32" s="86">
        <f t="shared" si="8"/>
        <v>3</v>
      </c>
      <c r="P32" s="86">
        <f t="shared" si="8"/>
        <v>1</v>
      </c>
      <c r="Q32" s="86">
        <f t="shared" si="8"/>
        <v>0</v>
      </c>
      <c r="R32" s="86">
        <f t="shared" si="8"/>
        <v>0</v>
      </c>
      <c r="S32" s="86">
        <f t="shared" si="8"/>
        <v>5</v>
      </c>
      <c r="T32" s="86">
        <f t="shared" si="8"/>
        <v>0</v>
      </c>
      <c r="U32" s="86">
        <f t="shared" si="8"/>
        <v>0</v>
      </c>
      <c r="V32" s="86">
        <f t="shared" si="8"/>
        <v>3</v>
      </c>
      <c r="W32" s="86">
        <f t="shared" si="8"/>
        <v>2</v>
      </c>
      <c r="X32" s="86">
        <f t="shared" si="8"/>
        <v>1</v>
      </c>
      <c r="Y32" s="86">
        <f t="shared" si="8"/>
        <v>1</v>
      </c>
      <c r="Z32" s="86">
        <f t="shared" si="8"/>
        <v>0</v>
      </c>
      <c r="AA32" s="86">
        <f t="shared" si="8"/>
        <v>0</v>
      </c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</row>
    <row r="33" spans="1:50" ht="29.25" customHeight="1">
      <c r="A33" s="328" t="s">
        <v>64</v>
      </c>
      <c r="B33" s="290" t="s">
        <v>65</v>
      </c>
      <c r="C33" s="290" t="e">
        <f>VLOOKUP(B36,[1]serial!$C$1:$D$37,2,FALSE)</f>
        <v>#N/A</v>
      </c>
      <c r="D33" s="291" t="s">
        <v>66</v>
      </c>
      <c r="E33" s="310">
        <v>0</v>
      </c>
      <c r="F33" s="306">
        <v>0</v>
      </c>
      <c r="G33" s="306">
        <v>0</v>
      </c>
      <c r="H33" s="306">
        <v>0</v>
      </c>
      <c r="I33" s="306">
        <v>46</v>
      </c>
      <c r="J33" s="309">
        <v>48</v>
      </c>
      <c r="K33" s="306">
        <v>40</v>
      </c>
      <c r="L33" s="329">
        <v>39.5</v>
      </c>
      <c r="M33" s="306">
        <v>3</v>
      </c>
      <c r="N33" s="306">
        <v>38</v>
      </c>
      <c r="O33" s="330">
        <v>24</v>
      </c>
      <c r="P33" s="331">
        <v>2</v>
      </c>
      <c r="Q33" s="332">
        <v>0</v>
      </c>
      <c r="R33" s="306">
        <v>0</v>
      </c>
      <c r="S33" s="331">
        <v>37</v>
      </c>
      <c r="T33" s="330">
        <v>3</v>
      </c>
      <c r="U33" s="306">
        <v>0</v>
      </c>
      <c r="V33" s="330">
        <v>22</v>
      </c>
      <c r="W33" s="331">
        <v>18</v>
      </c>
      <c r="X33" s="332">
        <v>32</v>
      </c>
      <c r="Y33" s="306">
        <v>4</v>
      </c>
      <c r="Z33" s="331">
        <v>18</v>
      </c>
      <c r="AA33" s="330">
        <v>10</v>
      </c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</row>
    <row r="34" spans="1:50" ht="42" customHeight="1">
      <c r="A34" s="333" t="s">
        <v>67</v>
      </c>
      <c r="B34" s="290" t="s">
        <v>68</v>
      </c>
      <c r="C34" s="290" t="e">
        <f>VLOOKUP(B38,[1]serial!$C$1:$D$37,2,FALSE)</f>
        <v>#N/A</v>
      </c>
      <c r="D34" s="291" t="s">
        <v>69</v>
      </c>
      <c r="E34" s="334">
        <v>12</v>
      </c>
      <c r="F34" s="335">
        <v>22</v>
      </c>
      <c r="G34" s="335">
        <v>0</v>
      </c>
      <c r="H34" s="335">
        <v>0</v>
      </c>
      <c r="I34" s="335">
        <v>10</v>
      </c>
      <c r="J34" s="336">
        <v>9.5</v>
      </c>
      <c r="K34" s="335">
        <v>9.5</v>
      </c>
      <c r="L34" s="336">
        <v>9.5</v>
      </c>
      <c r="M34" s="335">
        <v>0</v>
      </c>
      <c r="N34" s="335">
        <v>8</v>
      </c>
      <c r="O34" s="337">
        <v>2</v>
      </c>
      <c r="P34" s="335">
        <v>1</v>
      </c>
      <c r="Q34" s="337">
        <v>0</v>
      </c>
      <c r="R34" s="338">
        <v>1</v>
      </c>
      <c r="S34" s="335">
        <v>10</v>
      </c>
      <c r="T34" s="337">
        <v>0</v>
      </c>
      <c r="U34" s="335">
        <v>0</v>
      </c>
      <c r="V34" s="337">
        <v>6</v>
      </c>
      <c r="W34" s="335">
        <v>4</v>
      </c>
      <c r="X34" s="337">
        <v>2</v>
      </c>
      <c r="Y34" s="335">
        <v>0</v>
      </c>
      <c r="Z34" s="335">
        <v>1</v>
      </c>
      <c r="AA34" s="337">
        <v>1</v>
      </c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</row>
    <row r="35" spans="1:50" ht="18.75" customHeight="1">
      <c r="A35" s="333" t="s">
        <v>70</v>
      </c>
      <c r="B35" s="290" t="s">
        <v>71</v>
      </c>
      <c r="C35" s="290" t="e">
        <f>VLOOKUP(B39,[1]serial!$C$1:$D$37,2,FALSE)</f>
        <v>#N/A</v>
      </c>
      <c r="D35" s="291" t="s">
        <v>72</v>
      </c>
      <c r="E35" s="310">
        <v>0</v>
      </c>
      <c r="F35" s="306">
        <v>0</v>
      </c>
      <c r="G35" s="306">
        <v>0</v>
      </c>
      <c r="H35" s="306">
        <v>0</v>
      </c>
      <c r="I35" s="306">
        <v>5</v>
      </c>
      <c r="J35" s="309">
        <v>2.5</v>
      </c>
      <c r="K35" s="306">
        <v>5</v>
      </c>
      <c r="L35" s="309">
        <v>2.75</v>
      </c>
      <c r="M35" s="306">
        <v>0</v>
      </c>
      <c r="N35" s="306">
        <v>4</v>
      </c>
      <c r="O35" s="332">
        <v>3</v>
      </c>
      <c r="P35" s="306">
        <v>1</v>
      </c>
      <c r="Q35" s="332">
        <v>0</v>
      </c>
      <c r="R35" s="306">
        <v>0</v>
      </c>
      <c r="S35" s="306">
        <v>5</v>
      </c>
      <c r="T35" s="332">
        <v>0</v>
      </c>
      <c r="U35" s="306">
        <v>0</v>
      </c>
      <c r="V35" s="332">
        <v>3</v>
      </c>
      <c r="W35" s="306">
        <v>2</v>
      </c>
      <c r="X35" s="332">
        <v>1</v>
      </c>
      <c r="Y35" s="306">
        <v>1</v>
      </c>
      <c r="Z35" s="306">
        <v>0</v>
      </c>
      <c r="AA35" s="332">
        <v>0</v>
      </c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</row>
    <row r="36" spans="1:50" ht="14.25" customHeight="1">
      <c r="A36" s="339" t="s">
        <v>73</v>
      </c>
      <c r="B36" s="290"/>
      <c r="C36" s="290"/>
      <c r="D36" s="291"/>
      <c r="E36" s="340">
        <f t="shared" ref="E36:AA36" si="9">SUM(E33:E35)</f>
        <v>12</v>
      </c>
      <c r="F36" s="340">
        <f t="shared" si="9"/>
        <v>22</v>
      </c>
      <c r="G36" s="340">
        <f t="shared" si="9"/>
        <v>0</v>
      </c>
      <c r="H36" s="340">
        <f t="shared" si="9"/>
        <v>0</v>
      </c>
      <c r="I36" s="340">
        <f t="shared" si="9"/>
        <v>61</v>
      </c>
      <c r="J36" s="341">
        <f t="shared" si="9"/>
        <v>60</v>
      </c>
      <c r="K36" s="340">
        <f t="shared" si="9"/>
        <v>54.5</v>
      </c>
      <c r="L36" s="341">
        <f t="shared" si="9"/>
        <v>51.75</v>
      </c>
      <c r="M36" s="340">
        <f t="shared" si="9"/>
        <v>3</v>
      </c>
      <c r="N36" s="340">
        <f t="shared" si="9"/>
        <v>50</v>
      </c>
      <c r="O36" s="340">
        <f t="shared" si="9"/>
        <v>29</v>
      </c>
      <c r="P36" s="340">
        <f t="shared" si="9"/>
        <v>4</v>
      </c>
      <c r="Q36" s="340">
        <f t="shared" si="9"/>
        <v>0</v>
      </c>
      <c r="R36" s="340">
        <f t="shared" si="9"/>
        <v>1</v>
      </c>
      <c r="S36" s="340">
        <f t="shared" si="9"/>
        <v>52</v>
      </c>
      <c r="T36" s="340">
        <f t="shared" si="9"/>
        <v>3</v>
      </c>
      <c r="U36" s="340">
        <f t="shared" si="9"/>
        <v>0</v>
      </c>
      <c r="V36" s="340">
        <f t="shared" si="9"/>
        <v>31</v>
      </c>
      <c r="W36" s="340">
        <f t="shared" si="9"/>
        <v>24</v>
      </c>
      <c r="X36" s="340">
        <f t="shared" si="9"/>
        <v>35</v>
      </c>
      <c r="Y36" s="340">
        <f t="shared" si="9"/>
        <v>5</v>
      </c>
      <c r="Z36" s="340">
        <f t="shared" si="9"/>
        <v>19</v>
      </c>
      <c r="AA36" s="340">
        <f t="shared" si="9"/>
        <v>11</v>
      </c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</row>
    <row r="37" spans="1:50" ht="14.25" customHeight="1">
      <c r="A37" s="117" t="s">
        <v>74</v>
      </c>
      <c r="B37" s="54"/>
      <c r="C37" s="54"/>
      <c r="D37" s="62"/>
      <c r="E37" s="78">
        <f t="shared" ref="E37:AA37" si="10">E39+E40+E41</f>
        <v>849</v>
      </c>
      <c r="F37" s="78">
        <f t="shared" si="10"/>
        <v>2</v>
      </c>
      <c r="G37" s="78">
        <f t="shared" si="10"/>
        <v>844</v>
      </c>
      <c r="H37" s="78">
        <f t="shared" si="10"/>
        <v>11</v>
      </c>
      <c r="I37" s="78">
        <f t="shared" si="10"/>
        <v>112</v>
      </c>
      <c r="J37" s="342">
        <f t="shared" si="10"/>
        <v>95</v>
      </c>
      <c r="K37" s="78">
        <f t="shared" si="10"/>
        <v>111</v>
      </c>
      <c r="L37" s="342">
        <f t="shared" si="10"/>
        <v>95</v>
      </c>
      <c r="M37" s="78">
        <f t="shared" si="10"/>
        <v>1</v>
      </c>
      <c r="N37" s="78">
        <f t="shared" si="10"/>
        <v>97</v>
      </c>
      <c r="O37" s="78">
        <f t="shared" si="10"/>
        <v>49</v>
      </c>
      <c r="P37" s="78">
        <f t="shared" si="10"/>
        <v>8</v>
      </c>
      <c r="Q37" s="78">
        <f t="shared" si="10"/>
        <v>2</v>
      </c>
      <c r="R37" s="78">
        <f t="shared" si="10"/>
        <v>6</v>
      </c>
      <c r="S37" s="78">
        <f t="shared" si="10"/>
        <v>109</v>
      </c>
      <c r="T37" s="78">
        <f t="shared" si="10"/>
        <v>2</v>
      </c>
      <c r="U37" s="78">
        <f t="shared" si="10"/>
        <v>0</v>
      </c>
      <c r="V37" s="78">
        <f t="shared" si="10"/>
        <v>40</v>
      </c>
      <c r="W37" s="78">
        <f t="shared" si="10"/>
        <v>71</v>
      </c>
      <c r="X37" s="78">
        <f t="shared" si="10"/>
        <v>52</v>
      </c>
      <c r="Y37" s="78">
        <f t="shared" si="10"/>
        <v>9</v>
      </c>
      <c r="Z37" s="78">
        <f t="shared" si="10"/>
        <v>33</v>
      </c>
      <c r="AA37" s="78">
        <f t="shared" si="10"/>
        <v>10</v>
      </c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</row>
    <row r="38" spans="1:50" ht="14.25" customHeight="1">
      <c r="A38" s="118" t="s">
        <v>75</v>
      </c>
      <c r="B38" s="54"/>
      <c r="C38" s="54"/>
      <c r="D38" s="62"/>
      <c r="E38" s="86">
        <f t="shared" ref="E38:AA38" si="11">E42</f>
        <v>0</v>
      </c>
      <c r="F38" s="86">
        <f t="shared" si="11"/>
        <v>0</v>
      </c>
      <c r="G38" s="86">
        <f t="shared" si="11"/>
        <v>0</v>
      </c>
      <c r="H38" s="86">
        <f t="shared" si="11"/>
        <v>0</v>
      </c>
      <c r="I38" s="86">
        <f t="shared" si="11"/>
        <v>0</v>
      </c>
      <c r="J38" s="327">
        <f t="shared" si="11"/>
        <v>0</v>
      </c>
      <c r="K38" s="86">
        <f t="shared" si="11"/>
        <v>0</v>
      </c>
      <c r="L38" s="327">
        <f t="shared" si="11"/>
        <v>0</v>
      </c>
      <c r="M38" s="86">
        <f t="shared" si="11"/>
        <v>0</v>
      </c>
      <c r="N38" s="86">
        <f t="shared" si="11"/>
        <v>0</v>
      </c>
      <c r="O38" s="86">
        <f t="shared" si="11"/>
        <v>0</v>
      </c>
      <c r="P38" s="86">
        <f t="shared" si="11"/>
        <v>0</v>
      </c>
      <c r="Q38" s="86">
        <f t="shared" si="11"/>
        <v>0</v>
      </c>
      <c r="R38" s="86">
        <f t="shared" si="11"/>
        <v>0</v>
      </c>
      <c r="S38" s="86">
        <f t="shared" si="11"/>
        <v>0</v>
      </c>
      <c r="T38" s="86">
        <f t="shared" si="11"/>
        <v>0</v>
      </c>
      <c r="U38" s="86">
        <f t="shared" si="11"/>
        <v>0</v>
      </c>
      <c r="V38" s="86">
        <f t="shared" si="11"/>
        <v>0</v>
      </c>
      <c r="W38" s="86">
        <f t="shared" si="11"/>
        <v>0</v>
      </c>
      <c r="X38" s="86">
        <f t="shared" si="11"/>
        <v>0</v>
      </c>
      <c r="Y38" s="86">
        <f t="shared" si="11"/>
        <v>0</v>
      </c>
      <c r="Z38" s="86">
        <f t="shared" si="11"/>
        <v>0</v>
      </c>
      <c r="AA38" s="86">
        <f t="shared" si="11"/>
        <v>0</v>
      </c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</row>
    <row r="39" spans="1:50" ht="18" customHeight="1">
      <c r="A39" s="343" t="s">
        <v>120</v>
      </c>
      <c r="B39" s="290" t="s">
        <v>77</v>
      </c>
      <c r="C39" s="290" t="e">
        <f>VLOOKUP(B45,[1]serial!$C$1:$D$37,2,FALSE)</f>
        <v>#N/A</v>
      </c>
      <c r="D39" s="291" t="s">
        <v>78</v>
      </c>
      <c r="E39" s="295">
        <v>105</v>
      </c>
      <c r="F39" s="295">
        <v>2</v>
      </c>
      <c r="G39" s="295">
        <v>18</v>
      </c>
      <c r="H39" s="295">
        <v>11</v>
      </c>
      <c r="I39" s="295">
        <v>45</v>
      </c>
      <c r="J39" s="298">
        <v>42</v>
      </c>
      <c r="K39" s="295">
        <v>44</v>
      </c>
      <c r="L39" s="298">
        <v>42</v>
      </c>
      <c r="M39" s="295">
        <v>1</v>
      </c>
      <c r="N39" s="295">
        <v>41</v>
      </c>
      <c r="O39" s="324">
        <v>31</v>
      </c>
      <c r="P39" s="295">
        <v>0</v>
      </c>
      <c r="Q39" s="324">
        <v>0</v>
      </c>
      <c r="R39" s="295">
        <v>3</v>
      </c>
      <c r="S39" s="295">
        <v>43</v>
      </c>
      <c r="T39" s="324">
        <v>1</v>
      </c>
      <c r="U39" s="295">
        <v>0</v>
      </c>
      <c r="V39" s="324">
        <v>16</v>
      </c>
      <c r="W39" s="295">
        <v>28</v>
      </c>
      <c r="X39" s="324">
        <v>36</v>
      </c>
      <c r="Y39" s="295">
        <v>4</v>
      </c>
      <c r="Z39" s="295">
        <v>24</v>
      </c>
      <c r="AA39" s="324">
        <v>8</v>
      </c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</row>
    <row r="40" spans="1:50" ht="25.5" customHeight="1">
      <c r="A40" s="343" t="s">
        <v>121</v>
      </c>
      <c r="B40" s="290"/>
      <c r="C40" s="290"/>
      <c r="D40" s="291"/>
      <c r="E40" s="295">
        <v>728</v>
      </c>
      <c r="F40" s="295">
        <v>0</v>
      </c>
      <c r="G40" s="295">
        <v>586</v>
      </c>
      <c r="H40" s="295">
        <v>0</v>
      </c>
      <c r="I40" s="295">
        <v>32</v>
      </c>
      <c r="J40" s="298">
        <v>26.5</v>
      </c>
      <c r="K40" s="295">
        <v>32</v>
      </c>
      <c r="L40" s="298">
        <v>26.5</v>
      </c>
      <c r="M40" s="295">
        <v>0</v>
      </c>
      <c r="N40" s="295">
        <v>26</v>
      </c>
      <c r="O40" s="324">
        <v>12</v>
      </c>
      <c r="P40" s="295">
        <v>4</v>
      </c>
      <c r="Q40" s="324">
        <v>1</v>
      </c>
      <c r="R40" s="295">
        <v>2</v>
      </c>
      <c r="S40" s="295">
        <v>31</v>
      </c>
      <c r="T40" s="324">
        <v>1</v>
      </c>
      <c r="U40" s="295">
        <v>0</v>
      </c>
      <c r="V40" s="324">
        <v>11</v>
      </c>
      <c r="W40" s="295">
        <v>21</v>
      </c>
      <c r="X40" s="324">
        <v>11</v>
      </c>
      <c r="Y40" s="295">
        <v>4</v>
      </c>
      <c r="Z40" s="295">
        <v>6</v>
      </c>
      <c r="AA40" s="324">
        <v>1</v>
      </c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</row>
    <row r="41" spans="1:50" ht="26.25" customHeight="1">
      <c r="A41" s="343" t="s">
        <v>122</v>
      </c>
      <c r="B41" s="290"/>
      <c r="C41" s="290"/>
      <c r="D41" s="291"/>
      <c r="E41" s="295">
        <v>16</v>
      </c>
      <c r="F41" s="295">
        <v>0</v>
      </c>
      <c r="G41" s="295">
        <v>240</v>
      </c>
      <c r="H41" s="295">
        <v>0</v>
      </c>
      <c r="I41" s="295">
        <v>35</v>
      </c>
      <c r="J41" s="298">
        <v>26.5</v>
      </c>
      <c r="K41" s="295">
        <v>35</v>
      </c>
      <c r="L41" s="298">
        <v>26.5</v>
      </c>
      <c r="M41" s="295">
        <v>0</v>
      </c>
      <c r="N41" s="295">
        <v>30</v>
      </c>
      <c r="O41" s="324">
        <v>6</v>
      </c>
      <c r="P41" s="295">
        <v>4</v>
      </c>
      <c r="Q41" s="324">
        <v>1</v>
      </c>
      <c r="R41" s="295">
        <v>1</v>
      </c>
      <c r="S41" s="295">
        <v>35</v>
      </c>
      <c r="T41" s="324">
        <v>0</v>
      </c>
      <c r="U41" s="295">
        <v>0</v>
      </c>
      <c r="V41" s="324">
        <v>13</v>
      </c>
      <c r="W41" s="295">
        <v>22</v>
      </c>
      <c r="X41" s="324">
        <v>5</v>
      </c>
      <c r="Y41" s="295">
        <v>1</v>
      </c>
      <c r="Z41" s="295">
        <v>3</v>
      </c>
      <c r="AA41" s="324">
        <v>1</v>
      </c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</row>
    <row r="42" spans="1:50" ht="17.25" customHeight="1">
      <c r="A42" s="344" t="s">
        <v>81</v>
      </c>
      <c r="B42" s="290"/>
      <c r="C42" s="290"/>
      <c r="D42" s="291"/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8">
        <v>0</v>
      </c>
      <c r="K42" s="295">
        <v>0</v>
      </c>
      <c r="L42" s="298">
        <v>0</v>
      </c>
      <c r="M42" s="295">
        <v>0</v>
      </c>
      <c r="N42" s="295">
        <v>0</v>
      </c>
      <c r="O42" s="324">
        <v>0</v>
      </c>
      <c r="P42" s="295">
        <v>0</v>
      </c>
      <c r="Q42" s="324">
        <v>0</v>
      </c>
      <c r="R42" s="295">
        <v>0</v>
      </c>
      <c r="S42" s="295">
        <v>0</v>
      </c>
      <c r="T42" s="324">
        <v>0</v>
      </c>
      <c r="U42" s="295">
        <v>0</v>
      </c>
      <c r="V42" s="324">
        <v>0</v>
      </c>
      <c r="W42" s="295">
        <v>0</v>
      </c>
      <c r="X42" s="324">
        <v>0</v>
      </c>
      <c r="Y42" s="295">
        <v>0</v>
      </c>
      <c r="Z42" s="295">
        <v>0</v>
      </c>
      <c r="AA42" s="324">
        <v>0</v>
      </c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</row>
    <row r="43" spans="1:50" ht="33.75" customHeight="1">
      <c r="A43" s="345" t="s">
        <v>82</v>
      </c>
      <c r="B43" s="346"/>
      <c r="C43" s="346"/>
      <c r="D43" s="347"/>
      <c r="E43" s="340">
        <f t="shared" ref="E43:AA43" si="12">E37+E38</f>
        <v>849</v>
      </c>
      <c r="F43" s="340">
        <f t="shared" si="12"/>
        <v>2</v>
      </c>
      <c r="G43" s="340">
        <f t="shared" si="12"/>
        <v>844</v>
      </c>
      <c r="H43" s="340">
        <f t="shared" si="12"/>
        <v>11</v>
      </c>
      <c r="I43" s="340">
        <f t="shared" si="12"/>
        <v>112</v>
      </c>
      <c r="J43" s="341">
        <f t="shared" si="12"/>
        <v>95</v>
      </c>
      <c r="K43" s="340">
        <f t="shared" si="12"/>
        <v>111</v>
      </c>
      <c r="L43" s="341">
        <f t="shared" si="12"/>
        <v>95</v>
      </c>
      <c r="M43" s="340">
        <f t="shared" si="12"/>
        <v>1</v>
      </c>
      <c r="N43" s="340">
        <f t="shared" si="12"/>
        <v>97</v>
      </c>
      <c r="O43" s="340">
        <f t="shared" si="12"/>
        <v>49</v>
      </c>
      <c r="P43" s="340">
        <f t="shared" si="12"/>
        <v>8</v>
      </c>
      <c r="Q43" s="340">
        <f t="shared" si="12"/>
        <v>2</v>
      </c>
      <c r="R43" s="340">
        <f t="shared" si="12"/>
        <v>6</v>
      </c>
      <c r="S43" s="340">
        <f t="shared" si="12"/>
        <v>109</v>
      </c>
      <c r="T43" s="340">
        <f t="shared" si="12"/>
        <v>2</v>
      </c>
      <c r="U43" s="340">
        <f t="shared" si="12"/>
        <v>0</v>
      </c>
      <c r="V43" s="340">
        <f t="shared" si="12"/>
        <v>40</v>
      </c>
      <c r="W43" s="340">
        <f t="shared" si="12"/>
        <v>71</v>
      </c>
      <c r="X43" s="340">
        <f t="shared" si="12"/>
        <v>52</v>
      </c>
      <c r="Y43" s="340">
        <f t="shared" si="12"/>
        <v>9</v>
      </c>
      <c r="Z43" s="340">
        <f t="shared" si="12"/>
        <v>33</v>
      </c>
      <c r="AA43" s="340">
        <f t="shared" si="12"/>
        <v>10</v>
      </c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</row>
    <row r="44" spans="1:50" ht="27" customHeight="1">
      <c r="A44" s="61" t="s">
        <v>83</v>
      </c>
      <c r="B44" s="54"/>
      <c r="C44" s="54"/>
      <c r="D44" s="62"/>
      <c r="E44" s="86">
        <f t="shared" ref="E44:AA44" si="13">SUM(E45:E46)</f>
        <v>44</v>
      </c>
      <c r="F44" s="86">
        <f t="shared" si="13"/>
        <v>0</v>
      </c>
      <c r="G44" s="86">
        <f t="shared" si="13"/>
        <v>100</v>
      </c>
      <c r="H44" s="86">
        <f t="shared" si="13"/>
        <v>0</v>
      </c>
      <c r="I44" s="86">
        <f t="shared" si="13"/>
        <v>33</v>
      </c>
      <c r="J44" s="327">
        <f t="shared" si="13"/>
        <v>31.5</v>
      </c>
      <c r="K44" s="86">
        <f t="shared" si="13"/>
        <v>33</v>
      </c>
      <c r="L44" s="327">
        <f t="shared" si="13"/>
        <v>31.5</v>
      </c>
      <c r="M44" s="86">
        <f t="shared" si="13"/>
        <v>0</v>
      </c>
      <c r="N44" s="86">
        <f t="shared" si="13"/>
        <v>32</v>
      </c>
      <c r="O44" s="86">
        <f t="shared" si="13"/>
        <v>22</v>
      </c>
      <c r="P44" s="86">
        <f t="shared" si="13"/>
        <v>1</v>
      </c>
      <c r="Q44" s="86">
        <f t="shared" si="13"/>
        <v>0</v>
      </c>
      <c r="R44" s="86">
        <f t="shared" si="13"/>
        <v>0</v>
      </c>
      <c r="S44" s="86">
        <f t="shared" si="13"/>
        <v>32</v>
      </c>
      <c r="T44" s="86">
        <f t="shared" si="13"/>
        <v>1</v>
      </c>
      <c r="U44" s="86">
        <f t="shared" si="13"/>
        <v>0</v>
      </c>
      <c r="V44" s="86">
        <f t="shared" si="13"/>
        <v>15</v>
      </c>
      <c r="W44" s="86">
        <f t="shared" si="13"/>
        <v>18</v>
      </c>
      <c r="X44" s="86">
        <f t="shared" si="13"/>
        <v>28</v>
      </c>
      <c r="Y44" s="86">
        <f t="shared" si="13"/>
        <v>1</v>
      </c>
      <c r="Z44" s="86">
        <f t="shared" si="13"/>
        <v>18</v>
      </c>
      <c r="AA44" s="86">
        <f t="shared" si="13"/>
        <v>9</v>
      </c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</row>
    <row r="45" spans="1:50" ht="14.25" customHeight="1">
      <c r="A45" s="343" t="s">
        <v>123</v>
      </c>
      <c r="B45" s="290" t="s">
        <v>85</v>
      </c>
      <c r="C45" s="290" t="e">
        <f>VLOOKUP(#REF!,[1]serial!$C$1:$D$37,2,FALSE)</f>
        <v>#REF!</v>
      </c>
      <c r="D45" s="291" t="s">
        <v>86</v>
      </c>
      <c r="E45" s="295">
        <v>34</v>
      </c>
      <c r="F45" s="295">
        <v>0</v>
      </c>
      <c r="G45" s="295">
        <v>42</v>
      </c>
      <c r="H45" s="295">
        <v>0</v>
      </c>
      <c r="I45" s="295">
        <v>25</v>
      </c>
      <c r="J45" s="348">
        <v>23.5</v>
      </c>
      <c r="K45" s="295">
        <v>25</v>
      </c>
      <c r="L45" s="298">
        <v>23.5</v>
      </c>
      <c r="M45" s="295">
        <v>0</v>
      </c>
      <c r="N45" s="295">
        <v>25</v>
      </c>
      <c r="O45" s="324">
        <v>18</v>
      </c>
      <c r="P45" s="295">
        <v>0</v>
      </c>
      <c r="Q45" s="324">
        <v>0</v>
      </c>
      <c r="R45" s="295">
        <v>0</v>
      </c>
      <c r="S45" s="295">
        <v>24</v>
      </c>
      <c r="T45" s="324">
        <v>1</v>
      </c>
      <c r="U45" s="295">
        <v>0</v>
      </c>
      <c r="V45" s="324">
        <v>13</v>
      </c>
      <c r="W45" s="295">
        <v>12</v>
      </c>
      <c r="X45" s="324">
        <v>23</v>
      </c>
      <c r="Y45" s="295">
        <v>1</v>
      </c>
      <c r="Z45" s="295">
        <v>15</v>
      </c>
      <c r="AA45" s="324">
        <v>7</v>
      </c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</row>
    <row r="46" spans="1:50" ht="28.5" customHeight="1">
      <c r="A46" s="343" t="s">
        <v>124</v>
      </c>
      <c r="B46" s="290" t="s">
        <v>88</v>
      </c>
      <c r="C46" s="290" t="e">
        <f>VLOOKUP(#REF!,[1]serial!$C$1:$D$37,2,FALSE)</f>
        <v>#REF!</v>
      </c>
      <c r="D46" s="291" t="s">
        <v>89</v>
      </c>
      <c r="E46" s="295">
        <v>10</v>
      </c>
      <c r="F46" s="295">
        <v>0</v>
      </c>
      <c r="G46" s="295">
        <v>58</v>
      </c>
      <c r="H46" s="295">
        <v>0</v>
      </c>
      <c r="I46" s="295">
        <v>8</v>
      </c>
      <c r="J46" s="298">
        <v>8</v>
      </c>
      <c r="K46" s="295">
        <v>8</v>
      </c>
      <c r="L46" s="298">
        <v>8</v>
      </c>
      <c r="M46" s="295">
        <v>0</v>
      </c>
      <c r="N46" s="295">
        <v>7</v>
      </c>
      <c r="O46" s="324">
        <v>4</v>
      </c>
      <c r="P46" s="295">
        <v>1</v>
      </c>
      <c r="Q46" s="324">
        <v>0</v>
      </c>
      <c r="R46" s="295">
        <v>0</v>
      </c>
      <c r="S46" s="295">
        <v>8</v>
      </c>
      <c r="T46" s="324">
        <v>0</v>
      </c>
      <c r="U46" s="295">
        <v>0</v>
      </c>
      <c r="V46" s="324">
        <v>2</v>
      </c>
      <c r="W46" s="295">
        <v>6</v>
      </c>
      <c r="X46" s="324">
        <v>5</v>
      </c>
      <c r="Y46" s="295">
        <v>0</v>
      </c>
      <c r="Z46" s="295">
        <v>3</v>
      </c>
      <c r="AA46" s="324">
        <v>2</v>
      </c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</row>
    <row r="47" spans="1:50" ht="19.5" customHeight="1">
      <c r="A47" s="61" t="s">
        <v>90</v>
      </c>
      <c r="B47" s="54"/>
      <c r="C47" s="54"/>
      <c r="D47" s="62"/>
      <c r="E47" s="56">
        <f t="shared" ref="E47:AA47" si="14">SUM(E48:E49)</f>
        <v>139</v>
      </c>
      <c r="F47" s="56">
        <f t="shared" si="14"/>
        <v>0</v>
      </c>
      <c r="G47" s="56">
        <f t="shared" si="14"/>
        <v>44</v>
      </c>
      <c r="H47" s="56">
        <f t="shared" si="14"/>
        <v>0</v>
      </c>
      <c r="I47" s="56">
        <f t="shared" si="14"/>
        <v>31</v>
      </c>
      <c r="J47" s="322">
        <f t="shared" si="14"/>
        <v>27.2</v>
      </c>
      <c r="K47" s="56">
        <f t="shared" si="14"/>
        <v>31</v>
      </c>
      <c r="L47" s="322">
        <f t="shared" si="14"/>
        <v>27</v>
      </c>
      <c r="M47" s="56">
        <f t="shared" si="14"/>
        <v>0</v>
      </c>
      <c r="N47" s="56">
        <f t="shared" si="14"/>
        <v>31</v>
      </c>
      <c r="O47" s="56">
        <f t="shared" si="14"/>
        <v>11</v>
      </c>
      <c r="P47" s="56">
        <f t="shared" si="14"/>
        <v>0</v>
      </c>
      <c r="Q47" s="56">
        <f t="shared" si="14"/>
        <v>0</v>
      </c>
      <c r="R47" s="56">
        <f t="shared" si="14"/>
        <v>0</v>
      </c>
      <c r="S47" s="56">
        <f t="shared" si="14"/>
        <v>27</v>
      </c>
      <c r="T47" s="56">
        <f t="shared" si="14"/>
        <v>4</v>
      </c>
      <c r="U47" s="56">
        <f t="shared" si="14"/>
        <v>0</v>
      </c>
      <c r="V47" s="56">
        <f t="shared" si="14"/>
        <v>5</v>
      </c>
      <c r="W47" s="56">
        <f t="shared" si="14"/>
        <v>26</v>
      </c>
      <c r="X47" s="56">
        <f t="shared" si="14"/>
        <v>17</v>
      </c>
      <c r="Y47" s="56">
        <f t="shared" si="14"/>
        <v>6</v>
      </c>
      <c r="Z47" s="56">
        <f t="shared" si="14"/>
        <v>10</v>
      </c>
      <c r="AA47" s="56">
        <f t="shared" si="14"/>
        <v>1</v>
      </c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</row>
    <row r="48" spans="1:50" ht="12.75" customHeight="1">
      <c r="A48" s="289" t="s">
        <v>91</v>
      </c>
      <c r="B48" s="290" t="s">
        <v>92</v>
      </c>
      <c r="C48" s="290" t="e">
        <f>VLOOKUP(B51,[1]serial!$C$1:$D$37,2,FALSE)</f>
        <v>#N/A</v>
      </c>
      <c r="D48" s="291" t="s">
        <v>93</v>
      </c>
      <c r="E48" s="295">
        <v>1</v>
      </c>
      <c r="F48" s="295">
        <v>0</v>
      </c>
      <c r="G48" s="295">
        <v>0</v>
      </c>
      <c r="H48" s="295">
        <v>0</v>
      </c>
      <c r="I48" s="295">
        <v>23</v>
      </c>
      <c r="J48" s="298">
        <v>20.2</v>
      </c>
      <c r="K48" s="295">
        <v>23</v>
      </c>
      <c r="L48" s="298">
        <v>20</v>
      </c>
      <c r="M48" s="295">
        <v>0</v>
      </c>
      <c r="N48" s="295">
        <v>23</v>
      </c>
      <c r="O48" s="324">
        <v>8</v>
      </c>
      <c r="P48" s="295">
        <v>0</v>
      </c>
      <c r="Q48" s="324">
        <v>0</v>
      </c>
      <c r="R48" s="295">
        <v>0</v>
      </c>
      <c r="S48" s="295">
        <v>19</v>
      </c>
      <c r="T48" s="324">
        <v>4</v>
      </c>
      <c r="U48" s="295">
        <v>0</v>
      </c>
      <c r="V48" s="324">
        <v>4</v>
      </c>
      <c r="W48" s="295">
        <v>19</v>
      </c>
      <c r="X48" s="324">
        <v>15</v>
      </c>
      <c r="Y48" s="295">
        <v>5</v>
      </c>
      <c r="Z48" s="295">
        <v>9</v>
      </c>
      <c r="AA48" s="324">
        <v>1</v>
      </c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</row>
    <row r="49" spans="1:50" ht="29.25" customHeight="1">
      <c r="A49" s="289" t="s">
        <v>94</v>
      </c>
      <c r="B49" s="290" t="s">
        <v>95</v>
      </c>
      <c r="C49" s="290" t="e">
        <f>VLOOKUP(B52,[1]serial!$C$1:$D$37,2,FALSE)</f>
        <v>#N/A</v>
      </c>
      <c r="D49" s="291" t="s">
        <v>96</v>
      </c>
      <c r="E49" s="295">
        <v>138</v>
      </c>
      <c r="F49" s="295">
        <v>0</v>
      </c>
      <c r="G49" s="295">
        <v>44</v>
      </c>
      <c r="H49" s="295">
        <v>0</v>
      </c>
      <c r="I49" s="295">
        <v>8</v>
      </c>
      <c r="J49" s="298">
        <v>7</v>
      </c>
      <c r="K49" s="295">
        <v>8</v>
      </c>
      <c r="L49" s="298">
        <v>7</v>
      </c>
      <c r="M49" s="295">
        <v>0</v>
      </c>
      <c r="N49" s="295">
        <v>8</v>
      </c>
      <c r="O49" s="324">
        <v>3</v>
      </c>
      <c r="P49" s="295">
        <v>0</v>
      </c>
      <c r="Q49" s="324">
        <v>0</v>
      </c>
      <c r="R49" s="295">
        <v>0</v>
      </c>
      <c r="S49" s="295">
        <v>8</v>
      </c>
      <c r="T49" s="324">
        <v>0</v>
      </c>
      <c r="U49" s="295">
        <v>0</v>
      </c>
      <c r="V49" s="324">
        <v>1</v>
      </c>
      <c r="W49" s="295">
        <v>7</v>
      </c>
      <c r="X49" s="324">
        <v>2</v>
      </c>
      <c r="Y49" s="295">
        <v>1</v>
      </c>
      <c r="Z49" s="295">
        <v>1</v>
      </c>
      <c r="AA49" s="324">
        <v>0</v>
      </c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</row>
    <row r="50" spans="1:50" ht="24.75" customHeight="1">
      <c r="A50" s="121" t="s">
        <v>125</v>
      </c>
      <c r="B50" s="89"/>
      <c r="C50" s="89"/>
      <c r="D50" s="89"/>
      <c r="E50" s="24">
        <f t="shared" ref="E50:AA50" si="15">E26+E17+E14+E11</f>
        <v>48520</v>
      </c>
      <c r="F50" s="24">
        <f t="shared" si="15"/>
        <v>108</v>
      </c>
      <c r="G50" s="24">
        <f t="shared" si="15"/>
        <v>41040</v>
      </c>
      <c r="H50" s="24">
        <f t="shared" si="15"/>
        <v>24</v>
      </c>
      <c r="I50" s="24">
        <f t="shared" si="15"/>
        <v>4477</v>
      </c>
      <c r="J50" s="24">
        <f t="shared" si="15"/>
        <v>3551.35</v>
      </c>
      <c r="K50" s="24">
        <f t="shared" si="15"/>
        <v>3829.5</v>
      </c>
      <c r="L50" s="24">
        <f t="shared" si="15"/>
        <v>3111.65</v>
      </c>
      <c r="M50" s="24">
        <f t="shared" si="15"/>
        <v>47</v>
      </c>
      <c r="N50" s="24">
        <f t="shared" si="15"/>
        <v>2448</v>
      </c>
      <c r="O50" s="24">
        <f t="shared" si="15"/>
        <v>874</v>
      </c>
      <c r="P50" s="24">
        <f t="shared" si="15"/>
        <v>1119</v>
      </c>
      <c r="Q50" s="24">
        <f t="shared" si="15"/>
        <v>472</v>
      </c>
      <c r="R50" s="24">
        <f t="shared" si="15"/>
        <v>263</v>
      </c>
      <c r="S50" s="24">
        <f t="shared" si="15"/>
        <v>3647</v>
      </c>
      <c r="T50" s="24">
        <f t="shared" si="15"/>
        <v>183</v>
      </c>
      <c r="U50" s="24">
        <f t="shared" si="15"/>
        <v>62</v>
      </c>
      <c r="V50" s="24">
        <f t="shared" si="15"/>
        <v>2027</v>
      </c>
      <c r="W50" s="24">
        <f t="shared" si="15"/>
        <v>1741</v>
      </c>
      <c r="X50" s="24">
        <f t="shared" si="15"/>
        <v>1494</v>
      </c>
      <c r="Y50" s="24">
        <f t="shared" si="15"/>
        <v>547</v>
      </c>
      <c r="Z50" s="24">
        <f t="shared" si="15"/>
        <v>761</v>
      </c>
      <c r="AA50" s="24">
        <f t="shared" si="15"/>
        <v>186</v>
      </c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</row>
    <row r="51" spans="1:50" ht="14.25" customHeight="1">
      <c r="A51" s="3"/>
      <c r="B51" s="3"/>
      <c r="C51" s="3"/>
      <c r="D51" s="3"/>
      <c r="E51" s="3"/>
      <c r="F51" s="3"/>
      <c r="G51" s="3"/>
      <c r="H51" s="3"/>
      <c r="I51" s="3"/>
      <c r="J51" s="349"/>
      <c r="K51" s="233"/>
      <c r="L51" s="34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4.25" customHeight="1">
      <c r="A52" s="3"/>
      <c r="B52" s="3"/>
      <c r="C52" s="3"/>
      <c r="D52" s="3"/>
      <c r="E52" s="3"/>
      <c r="F52" s="3"/>
      <c r="G52" s="3"/>
      <c r="H52" s="3"/>
      <c r="I52" s="3"/>
      <c r="J52" s="349"/>
      <c r="K52" s="233"/>
      <c r="L52" s="34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4.25" customHeight="1">
      <c r="A53" s="3"/>
      <c r="B53" s="3"/>
      <c r="C53" s="3"/>
      <c r="D53" s="3"/>
      <c r="E53" s="3"/>
      <c r="F53" s="3"/>
      <c r="G53" s="3"/>
      <c r="H53" s="3"/>
      <c r="I53" s="3"/>
      <c r="J53" s="349"/>
      <c r="K53" s="233"/>
      <c r="L53" s="34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4.25" customHeight="1">
      <c r="A54" s="3"/>
      <c r="B54" s="3"/>
      <c r="C54" s="3"/>
      <c r="D54" s="3"/>
      <c r="E54" s="3"/>
      <c r="F54" s="3"/>
      <c r="G54" s="3"/>
      <c r="H54" s="3"/>
      <c r="I54" s="3"/>
      <c r="J54" s="349"/>
      <c r="K54" s="233"/>
      <c r="L54" s="349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4.25" customHeight="1">
      <c r="A55" s="3"/>
      <c r="B55" s="3"/>
      <c r="C55" s="3"/>
      <c r="D55" s="3"/>
      <c r="E55" s="3"/>
      <c r="F55" s="3"/>
      <c r="G55" s="3"/>
      <c r="H55" s="3"/>
      <c r="I55" s="3"/>
      <c r="J55" s="349"/>
      <c r="K55" s="233"/>
      <c r="L55" s="349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4.25" customHeight="1">
      <c r="A56" s="3"/>
      <c r="B56" s="3"/>
      <c r="C56" s="3"/>
      <c r="D56" s="3"/>
      <c r="E56" s="3"/>
      <c r="F56" s="3"/>
      <c r="G56" s="3"/>
      <c r="H56" s="3"/>
      <c r="I56" s="3"/>
      <c r="J56" s="349"/>
      <c r="K56" s="233"/>
      <c r="L56" s="349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4.25" customHeight="1">
      <c r="A57" s="3"/>
      <c r="B57" s="3"/>
      <c r="C57" s="3"/>
      <c r="D57" s="3"/>
      <c r="E57" s="3"/>
      <c r="F57" s="3"/>
      <c r="G57" s="3"/>
      <c r="H57" s="3"/>
      <c r="I57" s="3"/>
      <c r="J57" s="349"/>
      <c r="K57" s="233"/>
      <c r="L57" s="34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4.25" customHeight="1">
      <c r="A58" s="3"/>
      <c r="B58" s="3"/>
      <c r="C58" s="3"/>
      <c r="D58" s="3"/>
      <c r="E58" s="3"/>
      <c r="F58" s="3"/>
      <c r="G58" s="3"/>
      <c r="H58" s="3"/>
      <c r="I58" s="3"/>
      <c r="J58" s="349"/>
      <c r="K58" s="233"/>
      <c r="L58" s="34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4.25" customHeight="1">
      <c r="A59" s="3"/>
      <c r="B59" s="3"/>
      <c r="C59" s="3"/>
      <c r="D59" s="3"/>
      <c r="E59" s="3"/>
      <c r="F59" s="3"/>
      <c r="G59" s="3"/>
      <c r="H59" s="3"/>
      <c r="I59" s="3"/>
      <c r="J59" s="349"/>
      <c r="K59" s="233"/>
      <c r="L59" s="34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4.25" customHeight="1">
      <c r="A60" s="3"/>
      <c r="B60" s="3"/>
      <c r="C60" s="3"/>
      <c r="D60" s="3"/>
      <c r="E60" s="3"/>
      <c r="F60" s="3"/>
      <c r="G60" s="3"/>
      <c r="H60" s="3"/>
      <c r="I60" s="3"/>
      <c r="J60" s="349"/>
      <c r="K60" s="233"/>
      <c r="L60" s="34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4.25" customHeight="1">
      <c r="A61" s="3"/>
      <c r="B61" s="3"/>
      <c r="C61" s="3"/>
      <c r="D61" s="3"/>
      <c r="E61" s="3"/>
      <c r="F61" s="3"/>
      <c r="G61" s="3"/>
      <c r="H61" s="3"/>
      <c r="I61" s="3"/>
      <c r="J61" s="349"/>
      <c r="K61" s="233"/>
      <c r="L61" s="349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4.25" customHeight="1">
      <c r="A62" s="3"/>
      <c r="B62" s="3"/>
      <c r="C62" s="3"/>
      <c r="D62" s="3"/>
      <c r="E62" s="3"/>
      <c r="F62" s="3"/>
      <c r="G62" s="3"/>
      <c r="H62" s="3"/>
      <c r="I62" s="3"/>
      <c r="J62" s="349"/>
      <c r="K62" s="233"/>
      <c r="L62" s="34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4.25" customHeight="1">
      <c r="A63" s="3"/>
      <c r="B63" s="3"/>
      <c r="C63" s="3"/>
      <c r="D63" s="3"/>
      <c r="E63" s="3"/>
      <c r="F63" s="3"/>
      <c r="G63" s="3"/>
      <c r="H63" s="3"/>
      <c r="I63" s="3"/>
      <c r="J63" s="349"/>
      <c r="K63" s="233"/>
      <c r="L63" s="34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4.25" customHeight="1">
      <c r="A64" s="3"/>
      <c r="B64" s="3"/>
      <c r="C64" s="3"/>
      <c r="D64" s="3"/>
      <c r="E64" s="3"/>
      <c r="F64" s="3"/>
      <c r="G64" s="3"/>
      <c r="H64" s="3"/>
      <c r="I64" s="3"/>
      <c r="J64" s="349"/>
      <c r="K64" s="233"/>
      <c r="L64" s="34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4.25" customHeight="1">
      <c r="A65" s="3"/>
      <c r="B65" s="3"/>
      <c r="C65" s="3"/>
      <c r="D65" s="3"/>
      <c r="E65" s="3"/>
      <c r="F65" s="3"/>
      <c r="G65" s="3"/>
      <c r="H65" s="3"/>
      <c r="I65" s="3"/>
      <c r="J65" s="349"/>
      <c r="K65" s="233"/>
      <c r="L65" s="34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4.25" customHeight="1">
      <c r="A66" s="3"/>
      <c r="B66" s="3"/>
      <c r="C66" s="3"/>
      <c r="D66" s="3"/>
      <c r="E66" s="3"/>
      <c r="F66" s="3"/>
      <c r="G66" s="3"/>
      <c r="H66" s="3"/>
      <c r="I66" s="3"/>
      <c r="J66" s="349"/>
      <c r="K66" s="233"/>
      <c r="L66" s="34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4.25" customHeight="1">
      <c r="A67" s="3"/>
      <c r="B67" s="3"/>
      <c r="C67" s="3"/>
      <c r="D67" s="3"/>
      <c r="E67" s="3"/>
      <c r="F67" s="3"/>
      <c r="G67" s="3"/>
      <c r="H67" s="3"/>
      <c r="I67" s="3"/>
      <c r="J67" s="349"/>
      <c r="K67" s="233"/>
      <c r="L67" s="349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4.25" customHeight="1">
      <c r="A68" s="3"/>
      <c r="B68" s="3"/>
      <c r="C68" s="3"/>
      <c r="D68" s="3"/>
      <c r="E68" s="3"/>
      <c r="F68" s="3"/>
      <c r="G68" s="3"/>
      <c r="H68" s="3"/>
      <c r="I68" s="3"/>
      <c r="J68" s="349"/>
      <c r="K68" s="233"/>
      <c r="L68" s="349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4.25" customHeight="1">
      <c r="A69" s="3"/>
      <c r="B69" s="3"/>
      <c r="C69" s="3"/>
      <c r="D69" s="3"/>
      <c r="E69" s="3"/>
      <c r="F69" s="3"/>
      <c r="G69" s="3"/>
      <c r="H69" s="3"/>
      <c r="I69" s="3"/>
      <c r="J69" s="349"/>
      <c r="K69" s="233"/>
      <c r="L69" s="34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4.25" customHeight="1">
      <c r="A70" s="3"/>
      <c r="B70" s="3"/>
      <c r="C70" s="3"/>
      <c r="D70" s="3"/>
      <c r="E70" s="3"/>
      <c r="F70" s="3"/>
      <c r="G70" s="3"/>
      <c r="H70" s="3"/>
      <c r="I70" s="3"/>
      <c r="J70" s="349"/>
      <c r="K70" s="233"/>
      <c r="L70" s="349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4.25" customHeight="1">
      <c r="A71" s="3"/>
      <c r="B71" s="3"/>
      <c r="C71" s="3"/>
      <c r="D71" s="3"/>
      <c r="E71" s="3"/>
      <c r="F71" s="3"/>
      <c r="G71" s="3"/>
      <c r="H71" s="3"/>
      <c r="I71" s="3"/>
      <c r="J71" s="349"/>
      <c r="K71" s="233"/>
      <c r="L71" s="349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4.25" customHeight="1">
      <c r="A72" s="3"/>
      <c r="B72" s="3"/>
      <c r="C72" s="3"/>
      <c r="D72" s="3"/>
      <c r="E72" s="3"/>
      <c r="F72" s="3"/>
      <c r="G72" s="3"/>
      <c r="H72" s="3"/>
      <c r="I72" s="3"/>
      <c r="J72" s="349"/>
      <c r="K72" s="233"/>
      <c r="L72" s="34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4.25" customHeight="1">
      <c r="A73" s="3"/>
      <c r="B73" s="3"/>
      <c r="C73" s="3"/>
      <c r="D73" s="3"/>
      <c r="E73" s="3"/>
      <c r="F73" s="3"/>
      <c r="G73" s="3"/>
      <c r="H73" s="3"/>
      <c r="I73" s="3"/>
      <c r="J73" s="349"/>
      <c r="K73" s="233"/>
      <c r="L73" s="34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4.25" customHeight="1">
      <c r="A74" s="3"/>
      <c r="B74" s="3"/>
      <c r="C74" s="3"/>
      <c r="D74" s="3"/>
      <c r="E74" s="3"/>
      <c r="F74" s="3"/>
      <c r="G74" s="3"/>
      <c r="H74" s="3"/>
      <c r="I74" s="3"/>
      <c r="J74" s="349"/>
      <c r="K74" s="233"/>
      <c r="L74" s="34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4.25" customHeight="1">
      <c r="A75" s="3"/>
      <c r="B75" s="3"/>
      <c r="C75" s="3"/>
      <c r="D75" s="3"/>
      <c r="E75" s="3"/>
      <c r="F75" s="3"/>
      <c r="G75" s="3"/>
      <c r="H75" s="3"/>
      <c r="I75" s="3"/>
      <c r="J75" s="349"/>
      <c r="K75" s="233"/>
      <c r="L75" s="34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4.25" customHeight="1">
      <c r="A76" s="3"/>
      <c r="B76" s="3"/>
      <c r="C76" s="3"/>
      <c r="D76" s="3"/>
      <c r="E76" s="3"/>
      <c r="F76" s="3"/>
      <c r="G76" s="3"/>
      <c r="H76" s="3"/>
      <c r="I76" s="3"/>
      <c r="J76" s="349"/>
      <c r="K76" s="233"/>
      <c r="L76" s="34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4.25" customHeight="1">
      <c r="A77" s="3"/>
      <c r="B77" s="3"/>
      <c r="C77" s="3"/>
      <c r="D77" s="3"/>
      <c r="E77" s="3"/>
      <c r="F77" s="3"/>
      <c r="G77" s="3"/>
      <c r="H77" s="3"/>
      <c r="I77" s="3"/>
      <c r="J77" s="349"/>
      <c r="K77" s="233"/>
      <c r="L77" s="34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4.25" customHeight="1">
      <c r="A78" s="3"/>
      <c r="B78" s="3"/>
      <c r="C78" s="3"/>
      <c r="D78" s="3"/>
      <c r="E78" s="3"/>
      <c r="F78" s="3"/>
      <c r="G78" s="3"/>
      <c r="H78" s="3"/>
      <c r="I78" s="3"/>
      <c r="J78" s="349"/>
      <c r="K78" s="233"/>
      <c r="L78" s="34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4.25" customHeight="1">
      <c r="A79" s="3"/>
      <c r="B79" s="3"/>
      <c r="C79" s="3"/>
      <c r="D79" s="3"/>
      <c r="E79" s="3"/>
      <c r="F79" s="3"/>
      <c r="G79" s="3"/>
      <c r="H79" s="3"/>
      <c r="I79" s="3"/>
      <c r="J79" s="349"/>
      <c r="K79" s="233"/>
      <c r="L79" s="349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4.25" customHeight="1">
      <c r="A80" s="3"/>
      <c r="B80" s="3"/>
      <c r="C80" s="3"/>
      <c r="D80" s="3"/>
      <c r="E80" s="3"/>
      <c r="F80" s="3"/>
      <c r="G80" s="3"/>
      <c r="H80" s="3"/>
      <c r="I80" s="3"/>
      <c r="J80" s="349"/>
      <c r="K80" s="233"/>
      <c r="L80" s="349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4.25" customHeight="1">
      <c r="A81" s="3"/>
      <c r="B81" s="3"/>
      <c r="C81" s="3"/>
      <c r="D81" s="3"/>
      <c r="E81" s="3"/>
      <c r="F81" s="3"/>
      <c r="G81" s="3"/>
      <c r="H81" s="3"/>
      <c r="I81" s="3"/>
      <c r="J81" s="349"/>
      <c r="K81" s="233"/>
      <c r="L81" s="349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4.25" customHeight="1">
      <c r="A82" s="3"/>
      <c r="B82" s="3"/>
      <c r="C82" s="3"/>
      <c r="D82" s="3"/>
      <c r="E82" s="3"/>
      <c r="F82" s="3"/>
      <c r="G82" s="3"/>
      <c r="H82" s="3"/>
      <c r="I82" s="3"/>
      <c r="J82" s="349"/>
      <c r="K82" s="233"/>
      <c r="L82" s="349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4.25" customHeight="1">
      <c r="A83" s="3"/>
      <c r="B83" s="3"/>
      <c r="C83" s="3"/>
      <c r="D83" s="3"/>
      <c r="E83" s="3"/>
      <c r="F83" s="3"/>
      <c r="G83" s="3"/>
      <c r="H83" s="3"/>
      <c r="I83" s="3"/>
      <c r="J83" s="349"/>
      <c r="K83" s="233"/>
      <c r="L83" s="349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4.25" customHeight="1">
      <c r="A84" s="3"/>
      <c r="B84" s="3"/>
      <c r="C84" s="3"/>
      <c r="D84" s="3"/>
      <c r="E84" s="3"/>
      <c r="F84" s="3"/>
      <c r="G84" s="3"/>
      <c r="H84" s="3"/>
      <c r="I84" s="3"/>
      <c r="J84" s="349"/>
      <c r="K84" s="233"/>
      <c r="L84" s="349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4.25" customHeight="1">
      <c r="A85" s="3"/>
      <c r="B85" s="3"/>
      <c r="C85" s="3"/>
      <c r="D85" s="3"/>
      <c r="E85" s="3"/>
      <c r="F85" s="3"/>
      <c r="G85" s="3"/>
      <c r="H85" s="3"/>
      <c r="I85" s="3"/>
      <c r="J85" s="349"/>
      <c r="K85" s="233"/>
      <c r="L85" s="34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4.25" customHeight="1">
      <c r="A86" s="3"/>
      <c r="B86" s="3"/>
      <c r="C86" s="3"/>
      <c r="D86" s="3"/>
      <c r="E86" s="3"/>
      <c r="F86" s="3"/>
      <c r="G86" s="3"/>
      <c r="H86" s="3"/>
      <c r="I86" s="3"/>
      <c r="J86" s="349"/>
      <c r="K86" s="233"/>
      <c r="L86" s="34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4.25" customHeight="1">
      <c r="A87" s="3"/>
      <c r="B87" s="3"/>
      <c r="C87" s="3"/>
      <c r="D87" s="3"/>
      <c r="E87" s="3"/>
      <c r="F87" s="3"/>
      <c r="G87" s="3"/>
      <c r="H87" s="3"/>
      <c r="I87" s="3"/>
      <c r="J87" s="349"/>
      <c r="K87" s="233"/>
      <c r="L87" s="34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4.25" customHeight="1">
      <c r="A88" s="3"/>
      <c r="B88" s="3"/>
      <c r="C88" s="3"/>
      <c r="D88" s="3"/>
      <c r="E88" s="3"/>
      <c r="F88" s="3"/>
      <c r="G88" s="3"/>
      <c r="H88" s="3"/>
      <c r="I88" s="3"/>
      <c r="J88" s="349"/>
      <c r="K88" s="233"/>
      <c r="L88" s="34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4.25" customHeight="1">
      <c r="A89" s="3"/>
      <c r="B89" s="3"/>
      <c r="C89" s="3"/>
      <c r="D89" s="3"/>
      <c r="E89" s="3"/>
      <c r="F89" s="3"/>
      <c r="G89" s="3"/>
      <c r="H89" s="3"/>
      <c r="I89" s="3"/>
      <c r="J89" s="349"/>
      <c r="K89" s="233"/>
      <c r="L89" s="34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4.25" customHeight="1">
      <c r="A90" s="3"/>
      <c r="B90" s="3"/>
      <c r="C90" s="3"/>
      <c r="D90" s="3"/>
      <c r="E90" s="3"/>
      <c r="F90" s="3"/>
      <c r="G90" s="3"/>
      <c r="H90" s="3"/>
      <c r="I90" s="3"/>
      <c r="J90" s="349"/>
      <c r="K90" s="233"/>
      <c r="L90" s="349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4.25" customHeight="1">
      <c r="A91" s="3"/>
      <c r="B91" s="3"/>
      <c r="C91" s="3"/>
      <c r="D91" s="3"/>
      <c r="E91" s="3"/>
      <c r="F91" s="3"/>
      <c r="G91" s="3"/>
      <c r="H91" s="3"/>
      <c r="I91" s="3"/>
      <c r="J91" s="349"/>
      <c r="K91" s="233"/>
      <c r="L91" s="349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4.25" customHeight="1">
      <c r="A92" s="3"/>
      <c r="B92" s="3"/>
      <c r="C92" s="3"/>
      <c r="D92" s="3"/>
      <c r="E92" s="3"/>
      <c r="F92" s="3"/>
      <c r="G92" s="3"/>
      <c r="H92" s="3"/>
      <c r="I92" s="3"/>
      <c r="J92" s="349"/>
      <c r="K92" s="233"/>
      <c r="L92" s="349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4.25" customHeight="1">
      <c r="A93" s="3"/>
      <c r="B93" s="3"/>
      <c r="C93" s="3"/>
      <c r="D93" s="3"/>
      <c r="E93" s="3"/>
      <c r="F93" s="3"/>
      <c r="G93" s="3"/>
      <c r="H93" s="3"/>
      <c r="I93" s="3"/>
      <c r="J93" s="349"/>
      <c r="K93" s="233"/>
      <c r="L93" s="349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4.25" customHeight="1">
      <c r="A94" s="3"/>
      <c r="B94" s="3"/>
      <c r="C94" s="3"/>
      <c r="D94" s="3"/>
      <c r="E94" s="3"/>
      <c r="F94" s="3"/>
      <c r="G94" s="3"/>
      <c r="H94" s="3"/>
      <c r="I94" s="3"/>
      <c r="J94" s="349"/>
      <c r="K94" s="233"/>
      <c r="L94" s="349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4.25" customHeight="1">
      <c r="A95" s="3"/>
      <c r="B95" s="3"/>
      <c r="C95" s="3"/>
      <c r="D95" s="3"/>
      <c r="E95" s="3"/>
      <c r="F95" s="3"/>
      <c r="G95" s="3"/>
      <c r="H95" s="3"/>
      <c r="I95" s="3"/>
      <c r="J95" s="349"/>
      <c r="K95" s="233"/>
      <c r="L95" s="349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4.25" customHeight="1">
      <c r="A96" s="3"/>
      <c r="B96" s="3"/>
      <c r="C96" s="3"/>
      <c r="D96" s="3"/>
      <c r="E96" s="3"/>
      <c r="F96" s="3"/>
      <c r="G96" s="3"/>
      <c r="H96" s="3"/>
      <c r="I96" s="3"/>
      <c r="J96" s="349"/>
      <c r="K96" s="233"/>
      <c r="L96" s="349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4.25" customHeight="1">
      <c r="A97" s="3"/>
      <c r="B97" s="3"/>
      <c r="C97" s="3"/>
      <c r="D97" s="3"/>
      <c r="E97" s="3"/>
      <c r="F97" s="3"/>
      <c r="G97" s="3"/>
      <c r="H97" s="3"/>
      <c r="I97" s="3"/>
      <c r="J97" s="349"/>
      <c r="K97" s="233"/>
      <c r="L97" s="349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4.25" customHeight="1">
      <c r="A98" s="3"/>
      <c r="B98" s="3"/>
      <c r="C98" s="3"/>
      <c r="D98" s="3"/>
      <c r="E98" s="3"/>
      <c r="F98" s="3"/>
      <c r="G98" s="3"/>
      <c r="H98" s="3"/>
      <c r="I98" s="3"/>
      <c r="J98" s="349"/>
      <c r="K98" s="233"/>
      <c r="L98" s="349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4.25" customHeight="1">
      <c r="A99" s="3"/>
      <c r="B99" s="3"/>
      <c r="C99" s="3"/>
      <c r="D99" s="3"/>
      <c r="E99" s="3"/>
      <c r="F99" s="3"/>
      <c r="G99" s="3"/>
      <c r="H99" s="3"/>
      <c r="I99" s="3"/>
      <c r="J99" s="349"/>
      <c r="K99" s="233"/>
      <c r="L99" s="34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49"/>
      <c r="K100" s="233"/>
      <c r="L100" s="349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49"/>
      <c r="K101" s="233"/>
      <c r="L101" s="349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49"/>
      <c r="K102" s="233"/>
      <c r="L102" s="349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49"/>
      <c r="K103" s="233"/>
      <c r="L103" s="349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49"/>
      <c r="K104" s="233"/>
      <c r="L104" s="34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49"/>
      <c r="K105" s="233"/>
      <c r="L105" s="34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49"/>
      <c r="K106" s="233"/>
      <c r="L106" s="34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49"/>
      <c r="K107" s="233"/>
      <c r="L107" s="34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49"/>
      <c r="K108" s="233"/>
      <c r="L108" s="34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49"/>
      <c r="K109" s="233"/>
      <c r="L109" s="349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49"/>
      <c r="K110" s="233"/>
      <c r="L110" s="34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49"/>
      <c r="K111" s="233"/>
      <c r="L111" s="34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49"/>
      <c r="K112" s="233"/>
      <c r="L112" s="34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49"/>
      <c r="K113" s="233"/>
      <c r="L113" s="34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49"/>
      <c r="K114" s="233"/>
      <c r="L114" s="34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49"/>
      <c r="K115" s="233"/>
      <c r="L115" s="34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49"/>
      <c r="K116" s="233"/>
      <c r="L116" s="34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49"/>
      <c r="K117" s="233"/>
      <c r="L117" s="34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49"/>
      <c r="K118" s="233"/>
      <c r="L118" s="34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49"/>
      <c r="K119" s="233"/>
      <c r="L119" s="34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49"/>
      <c r="K120" s="233"/>
      <c r="L120" s="34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49"/>
      <c r="K121" s="233"/>
      <c r="L121" s="34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49"/>
      <c r="K122" s="233"/>
      <c r="L122" s="34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49"/>
      <c r="K123" s="233"/>
      <c r="L123" s="34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49"/>
      <c r="K124" s="233"/>
      <c r="L124" s="34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49"/>
      <c r="K125" s="233"/>
      <c r="L125" s="34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49"/>
      <c r="K126" s="233"/>
      <c r="L126" s="349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49"/>
      <c r="K127" s="233"/>
      <c r="L127" s="349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49"/>
      <c r="K128" s="233"/>
      <c r="L128" s="349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49"/>
      <c r="K129" s="233"/>
      <c r="L129" s="34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49"/>
      <c r="K130" s="233"/>
      <c r="L130" s="349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49"/>
      <c r="K131" s="233"/>
      <c r="L131" s="349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49"/>
      <c r="K132" s="233"/>
      <c r="L132" s="34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49"/>
      <c r="K133" s="233"/>
      <c r="L133" s="349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49"/>
      <c r="K134" s="233"/>
      <c r="L134" s="349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49"/>
      <c r="K135" s="233"/>
      <c r="L135" s="349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49"/>
      <c r="K136" s="233"/>
      <c r="L136" s="349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49"/>
      <c r="K137" s="233"/>
      <c r="L137" s="349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49"/>
      <c r="K138" s="233"/>
      <c r="L138" s="349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49"/>
      <c r="K139" s="233"/>
      <c r="L139" s="349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49"/>
      <c r="K140" s="233"/>
      <c r="L140" s="349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49"/>
      <c r="K141" s="233"/>
      <c r="L141" s="34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49"/>
      <c r="K142" s="233"/>
      <c r="L142" s="34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49"/>
      <c r="K143" s="233"/>
      <c r="L143" s="349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49"/>
      <c r="K144" s="233"/>
      <c r="L144" s="34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49"/>
      <c r="K145" s="233"/>
      <c r="L145" s="34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49"/>
      <c r="K146" s="233"/>
      <c r="L146" s="34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49"/>
      <c r="K147" s="233"/>
      <c r="L147" s="34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49"/>
      <c r="K148" s="233"/>
      <c r="L148" s="34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49"/>
      <c r="K149" s="233"/>
      <c r="L149" s="34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49"/>
      <c r="K150" s="233"/>
      <c r="L150" s="34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49"/>
      <c r="K151" s="233"/>
      <c r="L151" s="34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49"/>
      <c r="K152" s="233"/>
      <c r="L152" s="34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49"/>
      <c r="K153" s="233"/>
      <c r="L153" s="34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49"/>
      <c r="K154" s="233"/>
      <c r="L154" s="34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49"/>
      <c r="K155" s="233"/>
      <c r="L155" s="34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49"/>
      <c r="K156" s="233"/>
      <c r="L156" s="34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49"/>
      <c r="K157" s="233"/>
      <c r="L157" s="34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49"/>
      <c r="K158" s="233"/>
      <c r="L158" s="349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49"/>
      <c r="K159" s="233"/>
      <c r="L159" s="34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49"/>
      <c r="K160" s="233"/>
      <c r="L160" s="34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49"/>
      <c r="K161" s="233"/>
      <c r="L161" s="34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49"/>
      <c r="K162" s="233"/>
      <c r="L162" s="349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49"/>
      <c r="K163" s="233"/>
      <c r="L163" s="349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49"/>
      <c r="K164" s="233"/>
      <c r="L164" s="349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49"/>
      <c r="K165" s="233"/>
      <c r="L165" s="349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49"/>
      <c r="K166" s="233"/>
      <c r="L166" s="349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49"/>
      <c r="K167" s="233"/>
      <c r="L167" s="349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49"/>
      <c r="K168" s="233"/>
      <c r="L168" s="349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49"/>
      <c r="K169" s="233"/>
      <c r="L169" s="349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49"/>
      <c r="K170" s="233"/>
      <c r="L170" s="349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49"/>
      <c r="K171" s="233"/>
      <c r="L171" s="349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49"/>
      <c r="K172" s="233"/>
      <c r="L172" s="34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49"/>
      <c r="K173" s="233"/>
      <c r="L173" s="349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49"/>
      <c r="K174" s="233"/>
      <c r="L174" s="349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49"/>
      <c r="K175" s="233"/>
      <c r="L175" s="349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49"/>
      <c r="K176" s="233"/>
      <c r="L176" s="349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49"/>
      <c r="K177" s="233"/>
      <c r="L177" s="349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49"/>
      <c r="K178" s="233"/>
      <c r="L178" s="349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49"/>
      <c r="K179" s="233"/>
      <c r="L179" s="349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49"/>
      <c r="K180" s="233"/>
      <c r="L180" s="349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49"/>
      <c r="K181" s="233"/>
      <c r="L181" s="349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49"/>
      <c r="K182" s="233"/>
      <c r="L182" s="349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49"/>
      <c r="K183" s="233"/>
      <c r="L183" s="349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49"/>
      <c r="K184" s="233"/>
      <c r="L184" s="349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49"/>
      <c r="K185" s="233"/>
      <c r="L185" s="349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49"/>
      <c r="K186" s="233"/>
      <c r="L186" s="349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49"/>
      <c r="K187" s="233"/>
      <c r="L187" s="34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49"/>
      <c r="K188" s="233"/>
      <c r="L188" s="34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49"/>
      <c r="K189" s="233"/>
      <c r="L189" s="34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49"/>
      <c r="K190" s="233"/>
      <c r="L190" s="34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49"/>
      <c r="K191" s="233"/>
      <c r="L191" s="34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49"/>
      <c r="K192" s="233"/>
      <c r="L192" s="34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49"/>
      <c r="K193" s="233"/>
      <c r="L193" s="349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49"/>
      <c r="K194" s="233"/>
      <c r="L194" s="349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49"/>
      <c r="K195" s="233"/>
      <c r="L195" s="349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49"/>
      <c r="K196" s="233"/>
      <c r="L196" s="349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49"/>
      <c r="K197" s="233"/>
      <c r="L197" s="349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49"/>
      <c r="K198" s="233"/>
      <c r="L198" s="349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49"/>
      <c r="K199" s="233"/>
      <c r="L199" s="349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49"/>
      <c r="K200" s="233"/>
      <c r="L200" s="349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49"/>
      <c r="K201" s="233"/>
      <c r="L201" s="349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49"/>
      <c r="K202" s="233"/>
      <c r="L202" s="349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49"/>
      <c r="K203" s="233"/>
      <c r="L203" s="349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49"/>
      <c r="K204" s="233"/>
      <c r="L204" s="349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49"/>
      <c r="K205" s="233"/>
      <c r="L205" s="349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49"/>
      <c r="K206" s="233"/>
      <c r="L206" s="349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49"/>
      <c r="K207" s="233"/>
      <c r="L207" s="349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49"/>
      <c r="K208" s="233"/>
      <c r="L208" s="349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49"/>
      <c r="K209" s="233"/>
      <c r="L209" s="349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49"/>
      <c r="K210" s="233"/>
      <c r="L210" s="349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49"/>
      <c r="K211" s="233"/>
      <c r="L211" s="349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49"/>
      <c r="K212" s="233"/>
      <c r="L212" s="349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49"/>
      <c r="K213" s="233"/>
      <c r="L213" s="349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49"/>
      <c r="K214" s="233"/>
      <c r="L214" s="349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49"/>
      <c r="K215" s="233"/>
      <c r="L215" s="349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49"/>
      <c r="K216" s="233"/>
      <c r="L216" s="349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49"/>
      <c r="K217" s="233"/>
      <c r="L217" s="349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49"/>
      <c r="K218" s="233"/>
      <c r="L218" s="349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49"/>
      <c r="K219" s="233"/>
      <c r="L219" s="349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49"/>
      <c r="K220" s="233"/>
      <c r="L220" s="349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49"/>
      <c r="K221" s="233"/>
      <c r="L221" s="349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49"/>
      <c r="K222" s="233"/>
      <c r="L222" s="349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49"/>
      <c r="K223" s="233"/>
      <c r="L223" s="349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49"/>
      <c r="K224" s="233"/>
      <c r="L224" s="349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49"/>
      <c r="K225" s="233"/>
      <c r="L225" s="349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49"/>
      <c r="K226" s="233"/>
      <c r="L226" s="349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49"/>
      <c r="K227" s="233"/>
      <c r="L227" s="349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49"/>
      <c r="K228" s="233"/>
      <c r="L228" s="349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49"/>
      <c r="K229" s="233"/>
      <c r="L229" s="349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49"/>
      <c r="K230" s="233"/>
      <c r="L230" s="349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49"/>
      <c r="K231" s="233"/>
      <c r="L231" s="349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49"/>
      <c r="K232" s="233"/>
      <c r="L232" s="349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49"/>
      <c r="K233" s="233"/>
      <c r="L233" s="349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49"/>
      <c r="K234" s="233"/>
      <c r="L234" s="349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49"/>
      <c r="K235" s="233"/>
      <c r="L235" s="349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49"/>
      <c r="K236" s="233"/>
      <c r="L236" s="349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49"/>
      <c r="K237" s="233"/>
      <c r="L237" s="349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49"/>
      <c r="K238" s="233"/>
      <c r="L238" s="349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49"/>
      <c r="K239" s="233"/>
      <c r="L239" s="349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49"/>
      <c r="K240" s="233"/>
      <c r="L240" s="349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49"/>
      <c r="K241" s="233"/>
      <c r="L241" s="349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49"/>
      <c r="K242" s="233"/>
      <c r="L242" s="349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49"/>
      <c r="K243" s="233"/>
      <c r="L243" s="349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49"/>
      <c r="K244" s="233"/>
      <c r="L244" s="349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49"/>
      <c r="K245" s="233"/>
      <c r="L245" s="349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49"/>
      <c r="K246" s="233"/>
      <c r="L246" s="349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49"/>
      <c r="K247" s="233"/>
      <c r="L247" s="349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49"/>
      <c r="K248" s="233"/>
      <c r="L248" s="349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49"/>
      <c r="K249" s="233"/>
      <c r="L249" s="349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49"/>
      <c r="K250" s="233"/>
      <c r="L250" s="34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49"/>
      <c r="K251" s="233"/>
      <c r="L251" s="349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178"/>
      <c r="Y251" s="178"/>
      <c r="Z251" s="178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49"/>
      <c r="K252" s="233"/>
      <c r="L252" s="349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178"/>
      <c r="Y252" s="178"/>
      <c r="Z252" s="178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49"/>
      <c r="K253" s="233"/>
      <c r="L253" s="349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178"/>
      <c r="Y253" s="178"/>
      <c r="Z253" s="178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49"/>
      <c r="K254" s="233"/>
      <c r="L254" s="349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178"/>
      <c r="Y254" s="178"/>
      <c r="Z254" s="178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49"/>
      <c r="K255" s="233"/>
      <c r="L255" s="349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178"/>
      <c r="Y255" s="178"/>
      <c r="Z255" s="178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49"/>
      <c r="K256" s="233"/>
      <c r="L256" s="349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178"/>
      <c r="Y256" s="178"/>
      <c r="Z256" s="178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49"/>
      <c r="K257" s="233"/>
      <c r="L257" s="349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178"/>
      <c r="Y257" s="178"/>
      <c r="Z257" s="178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49"/>
      <c r="K258" s="233"/>
      <c r="L258" s="349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178"/>
      <c r="Y258" s="178"/>
      <c r="Z258" s="178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49"/>
      <c r="K259" s="233"/>
      <c r="L259" s="349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178"/>
      <c r="Y259" s="178"/>
      <c r="Z259" s="178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49"/>
      <c r="K260" s="233"/>
      <c r="L260" s="349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178"/>
      <c r="Y260" s="178"/>
      <c r="Z260" s="178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49"/>
      <c r="K261" s="233"/>
      <c r="L261" s="349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178"/>
      <c r="Y261" s="178"/>
      <c r="Z261" s="178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49"/>
      <c r="K262" s="233"/>
      <c r="L262" s="349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178"/>
      <c r="Y262" s="178"/>
      <c r="Z262" s="178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49"/>
      <c r="K263" s="233"/>
      <c r="L263" s="349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178"/>
      <c r="Y263" s="178"/>
      <c r="Z263" s="178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49"/>
      <c r="K264" s="233"/>
      <c r="L264" s="349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178"/>
      <c r="Y264" s="178"/>
      <c r="Z264" s="178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49"/>
      <c r="K265" s="233"/>
      <c r="L265" s="349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178"/>
      <c r="Y265" s="178"/>
      <c r="Z265" s="178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49"/>
      <c r="K266" s="233"/>
      <c r="L266" s="349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178"/>
      <c r="Y266" s="178"/>
      <c r="Z266" s="178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49"/>
      <c r="K267" s="233"/>
      <c r="L267" s="349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178"/>
      <c r="Y267" s="178"/>
      <c r="Z267" s="178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49"/>
      <c r="K268" s="233"/>
      <c r="L268" s="349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178"/>
      <c r="Y268" s="178"/>
      <c r="Z268" s="178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49"/>
      <c r="K269" s="233"/>
      <c r="L269" s="349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178"/>
      <c r="Y269" s="178"/>
      <c r="Z269" s="178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49"/>
      <c r="K270" s="233"/>
      <c r="L270" s="349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178"/>
      <c r="Y270" s="178"/>
      <c r="Z270" s="178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49"/>
      <c r="K271" s="233"/>
      <c r="L271" s="349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178"/>
      <c r="Y271" s="178"/>
      <c r="Z271" s="178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49"/>
      <c r="K272" s="233"/>
      <c r="L272" s="349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178"/>
      <c r="Y272" s="178"/>
      <c r="Z272" s="178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49"/>
      <c r="K273" s="233"/>
      <c r="L273" s="349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178"/>
      <c r="Y273" s="178"/>
      <c r="Z273" s="178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49"/>
      <c r="K274" s="233"/>
      <c r="L274" s="34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178"/>
      <c r="Y274" s="178"/>
      <c r="Z274" s="178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49"/>
      <c r="K275" s="233"/>
      <c r="L275" s="349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178"/>
      <c r="Y275" s="178"/>
      <c r="Z275" s="178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49"/>
      <c r="K276" s="233"/>
      <c r="L276" s="34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178"/>
      <c r="Y276" s="178"/>
      <c r="Z276" s="178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49"/>
      <c r="K277" s="233"/>
      <c r="L277" s="34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178"/>
      <c r="Y277" s="178"/>
      <c r="Z277" s="178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49"/>
      <c r="K278" s="233"/>
      <c r="L278" s="34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178"/>
      <c r="Y278" s="178"/>
      <c r="Z278" s="178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49"/>
      <c r="K279" s="233"/>
      <c r="L279" s="34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178"/>
      <c r="Y279" s="178"/>
      <c r="Z279" s="178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49"/>
      <c r="K280" s="233"/>
      <c r="L280" s="34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178"/>
      <c r="Y280" s="178"/>
      <c r="Z280" s="178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49"/>
      <c r="K281" s="233"/>
      <c r="L281" s="34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178"/>
      <c r="Y281" s="178"/>
      <c r="Z281" s="178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49"/>
      <c r="K282" s="233"/>
      <c r="L282" s="34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178"/>
      <c r="Y282" s="178"/>
      <c r="Z282" s="178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49"/>
      <c r="K283" s="233"/>
      <c r="L283" s="34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178"/>
      <c r="Y283" s="178"/>
      <c r="Z283" s="178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49"/>
      <c r="K284" s="233"/>
      <c r="L284" s="34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178"/>
      <c r="Y284" s="178"/>
      <c r="Z284" s="178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49"/>
      <c r="K285" s="233"/>
      <c r="L285" s="34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178"/>
      <c r="Y285" s="178"/>
      <c r="Z285" s="178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49"/>
      <c r="K286" s="233"/>
      <c r="L286" s="34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178"/>
      <c r="Y286" s="178"/>
      <c r="Z286" s="178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49"/>
      <c r="K287" s="233"/>
      <c r="L287" s="34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178"/>
      <c r="Y287" s="178"/>
      <c r="Z287" s="178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49"/>
      <c r="K288" s="233"/>
      <c r="L288" s="34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178"/>
      <c r="Y288" s="178"/>
      <c r="Z288" s="178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49"/>
      <c r="K289" s="233"/>
      <c r="L289" s="34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178"/>
      <c r="Y289" s="178"/>
      <c r="Z289" s="178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49"/>
      <c r="K290" s="233"/>
      <c r="L290" s="34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178"/>
      <c r="Y290" s="178"/>
      <c r="Z290" s="178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49"/>
      <c r="K291" s="233"/>
      <c r="L291" s="34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178"/>
      <c r="Y291" s="178"/>
      <c r="Z291" s="178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49"/>
      <c r="K292" s="233"/>
      <c r="L292" s="34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178"/>
      <c r="Y292" s="178"/>
      <c r="Z292" s="178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49"/>
      <c r="K293" s="233"/>
      <c r="L293" s="349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178"/>
      <c r="Y293" s="178"/>
      <c r="Z293" s="178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49"/>
      <c r="K294" s="233"/>
      <c r="L294" s="349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178"/>
      <c r="Y294" s="178"/>
      <c r="Z294" s="178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49"/>
      <c r="K295" s="233"/>
      <c r="L295" s="349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178"/>
      <c r="Y295" s="178"/>
      <c r="Z295" s="178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49"/>
      <c r="K296" s="233"/>
      <c r="L296" s="349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178"/>
      <c r="Y296" s="178"/>
      <c r="Z296" s="178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49"/>
      <c r="K297" s="233"/>
      <c r="L297" s="349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178"/>
      <c r="Y297" s="178"/>
      <c r="Z297" s="178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49"/>
      <c r="K298" s="233"/>
      <c r="L298" s="349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178"/>
      <c r="Y298" s="178"/>
      <c r="Z298" s="178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49"/>
      <c r="K299" s="233"/>
      <c r="L299" s="349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178"/>
      <c r="Y299" s="178"/>
      <c r="Z299" s="178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49"/>
      <c r="K300" s="233"/>
      <c r="L300" s="34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178"/>
      <c r="Y300" s="178"/>
      <c r="Z300" s="178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49"/>
      <c r="K301" s="233"/>
      <c r="L301" s="349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178"/>
      <c r="Y301" s="178"/>
      <c r="Z301" s="178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49"/>
      <c r="K302" s="233"/>
      <c r="L302" s="349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178"/>
      <c r="Y302" s="178"/>
      <c r="Z302" s="178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49"/>
      <c r="K303" s="233"/>
      <c r="L303" s="349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178"/>
      <c r="Y303" s="178"/>
      <c r="Z303" s="178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49"/>
      <c r="K304" s="233"/>
      <c r="L304" s="349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178"/>
      <c r="Y304" s="178"/>
      <c r="Z304" s="178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49"/>
      <c r="K305" s="233"/>
      <c r="L305" s="349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178"/>
      <c r="Y305" s="178"/>
      <c r="Z305" s="178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49"/>
      <c r="K306" s="233"/>
      <c r="L306" s="349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178"/>
      <c r="Y306" s="178"/>
      <c r="Z306" s="178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49"/>
      <c r="K307" s="233"/>
      <c r="L307" s="349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178"/>
      <c r="Y307" s="178"/>
      <c r="Z307" s="178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49"/>
      <c r="K308" s="233"/>
      <c r="L308" s="34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178"/>
      <c r="Y308" s="178"/>
      <c r="Z308" s="178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49"/>
      <c r="K309" s="233"/>
      <c r="L309" s="34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178"/>
      <c r="Y309" s="178"/>
      <c r="Z309" s="178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49"/>
      <c r="K310" s="233"/>
      <c r="L310" s="34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178"/>
      <c r="Y310" s="178"/>
      <c r="Z310" s="178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49"/>
      <c r="K311" s="233"/>
      <c r="L311" s="34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178"/>
      <c r="Y311" s="178"/>
      <c r="Z311" s="178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49"/>
      <c r="K312" s="233"/>
      <c r="L312" s="349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178"/>
      <c r="Y312" s="178"/>
      <c r="Z312" s="178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49"/>
      <c r="K313" s="233"/>
      <c r="L313" s="349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178"/>
      <c r="Y313" s="178"/>
      <c r="Z313" s="178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49"/>
      <c r="K314" s="233"/>
      <c r="L314" s="349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178"/>
      <c r="Y314" s="178"/>
      <c r="Z314" s="178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49"/>
      <c r="K315" s="233"/>
      <c r="L315" s="349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178"/>
      <c r="Y315" s="178"/>
      <c r="Z315" s="178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49"/>
      <c r="K316" s="233"/>
      <c r="L316" s="34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178"/>
      <c r="Y316" s="178"/>
      <c r="Z316" s="178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49"/>
      <c r="K317" s="233"/>
      <c r="L317" s="34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178"/>
      <c r="Y317" s="178"/>
      <c r="Z317" s="178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49"/>
      <c r="K318" s="233"/>
      <c r="L318" s="34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178"/>
      <c r="Y318" s="178"/>
      <c r="Z318" s="178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49"/>
      <c r="K319" s="233"/>
      <c r="L319" s="34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178"/>
      <c r="Y319" s="178"/>
      <c r="Z319" s="178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49"/>
      <c r="K320" s="233"/>
      <c r="L320" s="349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178"/>
      <c r="Y320" s="178"/>
      <c r="Z320" s="178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49"/>
      <c r="K321" s="233"/>
      <c r="L321" s="34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178"/>
      <c r="Y321" s="178"/>
      <c r="Z321" s="178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49"/>
      <c r="K322" s="233"/>
      <c r="L322" s="34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178"/>
      <c r="Y322" s="178"/>
      <c r="Z322" s="178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49"/>
      <c r="K323" s="233"/>
      <c r="L323" s="34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178"/>
      <c r="Y323" s="178"/>
      <c r="Z323" s="178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49"/>
      <c r="K324" s="233"/>
      <c r="L324" s="349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178"/>
      <c r="Y324" s="178"/>
      <c r="Z324" s="178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49"/>
      <c r="K325" s="233"/>
      <c r="L325" s="349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178"/>
      <c r="Y325" s="178"/>
      <c r="Z325" s="178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49"/>
      <c r="K326" s="233"/>
      <c r="L326" s="34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178"/>
      <c r="Y326" s="178"/>
      <c r="Z326" s="178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49"/>
      <c r="K327" s="233"/>
      <c r="L327" s="34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178"/>
      <c r="Y327" s="178"/>
      <c r="Z327" s="178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49"/>
      <c r="K328" s="233"/>
      <c r="L328" s="34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178"/>
      <c r="Y328" s="178"/>
      <c r="Z328" s="178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49"/>
      <c r="K329" s="233"/>
      <c r="L329" s="34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178"/>
      <c r="Y329" s="178"/>
      <c r="Z329" s="178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49"/>
      <c r="K330" s="233"/>
      <c r="L330" s="34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178"/>
      <c r="Y330" s="178"/>
      <c r="Z330" s="178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49"/>
      <c r="K331" s="233"/>
      <c r="L331" s="34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178"/>
      <c r="Y331" s="178"/>
      <c r="Z331" s="178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49"/>
      <c r="K332" s="233"/>
      <c r="L332" s="349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178"/>
      <c r="Y332" s="178"/>
      <c r="Z332" s="178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49"/>
      <c r="K333" s="233"/>
      <c r="L333" s="349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178"/>
      <c r="Y333" s="178"/>
      <c r="Z333" s="178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49"/>
      <c r="K334" s="233"/>
      <c r="L334" s="349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178"/>
      <c r="Y334" s="178"/>
      <c r="Z334" s="178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49"/>
      <c r="K335" s="233"/>
      <c r="L335" s="349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178"/>
      <c r="Y335" s="178"/>
      <c r="Z335" s="178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49"/>
      <c r="K336" s="233"/>
      <c r="L336" s="349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178"/>
      <c r="Y336" s="178"/>
      <c r="Z336" s="178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49"/>
      <c r="K337" s="233"/>
      <c r="L337" s="349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178"/>
      <c r="Y337" s="178"/>
      <c r="Z337" s="178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49"/>
      <c r="K338" s="233"/>
      <c r="L338" s="349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178"/>
      <c r="Y338" s="178"/>
      <c r="Z338" s="178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49"/>
      <c r="K339" s="233"/>
      <c r="L339" s="349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178"/>
      <c r="Y339" s="178"/>
      <c r="Z339" s="178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49"/>
      <c r="K340" s="233"/>
      <c r="L340" s="349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178"/>
      <c r="Y340" s="178"/>
      <c r="Z340" s="178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49"/>
      <c r="K341" s="233"/>
      <c r="L341" s="349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178"/>
      <c r="Y341" s="178"/>
      <c r="Z341" s="178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49"/>
      <c r="K342" s="233"/>
      <c r="L342" s="349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178"/>
      <c r="Y342" s="178"/>
      <c r="Z342" s="178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49"/>
      <c r="K343" s="233"/>
      <c r="L343" s="349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178"/>
      <c r="Y343" s="178"/>
      <c r="Z343" s="178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49"/>
      <c r="K344" s="233"/>
      <c r="L344" s="349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178"/>
      <c r="Y344" s="178"/>
      <c r="Z344" s="178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49"/>
      <c r="K345" s="233"/>
      <c r="L345" s="349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178"/>
      <c r="Y345" s="178"/>
      <c r="Z345" s="178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49"/>
      <c r="K346" s="233"/>
      <c r="L346" s="349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178"/>
      <c r="Y346" s="178"/>
      <c r="Z346" s="178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49"/>
      <c r="K347" s="233"/>
      <c r="L347" s="34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178"/>
      <c r="Y347" s="178"/>
      <c r="Z347" s="178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49"/>
      <c r="K348" s="233"/>
      <c r="L348" s="34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178"/>
      <c r="Y348" s="178"/>
      <c r="Z348" s="178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49"/>
      <c r="K349" s="233"/>
      <c r="L349" s="34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178"/>
      <c r="Y349" s="178"/>
      <c r="Z349" s="178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49"/>
      <c r="K350" s="233"/>
      <c r="L350" s="34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178"/>
      <c r="Y350" s="178"/>
      <c r="Z350" s="178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49"/>
      <c r="K351" s="233"/>
      <c r="L351" s="3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178"/>
      <c r="Y351" s="178"/>
      <c r="Z351" s="178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49"/>
      <c r="K352" s="233"/>
      <c r="L352" s="3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178"/>
      <c r="Y352" s="178"/>
      <c r="Z352" s="178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49"/>
      <c r="K353" s="233"/>
      <c r="L353" s="3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178"/>
      <c r="Y353" s="178"/>
      <c r="Z353" s="178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49"/>
      <c r="K354" s="233"/>
      <c r="L354" s="3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178"/>
      <c r="Y354" s="178"/>
      <c r="Z354" s="178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49"/>
      <c r="K355" s="233"/>
      <c r="L355" s="3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178"/>
      <c r="Y355" s="178"/>
      <c r="Z355" s="178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49"/>
      <c r="K356" s="233"/>
      <c r="L356" s="3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178"/>
      <c r="Y356" s="178"/>
      <c r="Z356" s="178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49"/>
      <c r="K357" s="233"/>
      <c r="L357" s="3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178"/>
      <c r="Y357" s="178"/>
      <c r="Z357" s="178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49"/>
      <c r="K358" s="233"/>
      <c r="L358" s="34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178"/>
      <c r="Y358" s="178"/>
      <c r="Z358" s="178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49"/>
      <c r="K359" s="233"/>
      <c r="L359" s="34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178"/>
      <c r="Y359" s="178"/>
      <c r="Z359" s="178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49"/>
      <c r="K360" s="233"/>
      <c r="L360" s="3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178"/>
      <c r="Y360" s="178"/>
      <c r="Z360" s="178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49"/>
      <c r="K361" s="233"/>
      <c r="L361" s="3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178"/>
      <c r="Y361" s="178"/>
      <c r="Z361" s="178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49"/>
      <c r="K362" s="233"/>
      <c r="L362" s="34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178"/>
      <c r="Y362" s="178"/>
      <c r="Z362" s="178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49"/>
      <c r="K363" s="233"/>
      <c r="L363" s="349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178"/>
      <c r="Y363" s="178"/>
      <c r="Z363" s="178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49"/>
      <c r="K364" s="233"/>
      <c r="L364" s="34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178"/>
      <c r="Y364" s="178"/>
      <c r="Z364" s="178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49"/>
      <c r="K365" s="233"/>
      <c r="L365" s="349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178"/>
      <c r="Y365" s="178"/>
      <c r="Z365" s="178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49"/>
      <c r="K366" s="233"/>
      <c r="L366" s="349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178"/>
      <c r="Y366" s="178"/>
      <c r="Z366" s="178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49"/>
      <c r="K367" s="233"/>
      <c r="L367" s="349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178"/>
      <c r="Y367" s="178"/>
      <c r="Z367" s="178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49"/>
      <c r="K368" s="233"/>
      <c r="L368" s="349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178"/>
      <c r="Y368" s="178"/>
      <c r="Z368" s="178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49"/>
      <c r="K369" s="233"/>
      <c r="L369" s="349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178"/>
      <c r="Y369" s="178"/>
      <c r="Z369" s="178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49"/>
      <c r="K370" s="233"/>
      <c r="L370" s="349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178"/>
      <c r="Y370" s="178"/>
      <c r="Z370" s="178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49"/>
      <c r="K371" s="233"/>
      <c r="L371" s="349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178"/>
      <c r="Y371" s="178"/>
      <c r="Z371" s="178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49"/>
      <c r="K372" s="233"/>
      <c r="L372" s="349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178"/>
      <c r="Y372" s="178"/>
      <c r="Z372" s="178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49"/>
      <c r="K373" s="233"/>
      <c r="L373" s="349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178"/>
      <c r="Y373" s="178"/>
      <c r="Z373" s="178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49"/>
      <c r="K374" s="233"/>
      <c r="L374" s="349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178"/>
      <c r="Y374" s="178"/>
      <c r="Z374" s="178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49"/>
      <c r="K375" s="233"/>
      <c r="L375" s="349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178"/>
      <c r="Y375" s="178"/>
      <c r="Z375" s="178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49"/>
      <c r="K376" s="233"/>
      <c r="L376" s="349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178"/>
      <c r="Y376" s="178"/>
      <c r="Z376" s="178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49"/>
      <c r="K377" s="233"/>
      <c r="L377" s="349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178"/>
      <c r="Y377" s="178"/>
      <c r="Z377" s="178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49"/>
      <c r="K378" s="233"/>
      <c r="L378" s="349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178"/>
      <c r="Y378" s="178"/>
      <c r="Z378" s="178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49"/>
      <c r="K379" s="233"/>
      <c r="L379" s="349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178"/>
      <c r="Y379" s="178"/>
      <c r="Z379" s="178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49"/>
      <c r="K380" s="233"/>
      <c r="L380" s="349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178"/>
      <c r="Y380" s="178"/>
      <c r="Z380" s="178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49"/>
      <c r="K381" s="233"/>
      <c r="L381" s="349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178"/>
      <c r="Y381" s="178"/>
      <c r="Z381" s="178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49"/>
      <c r="K382" s="233"/>
      <c r="L382" s="349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178"/>
      <c r="Y382" s="178"/>
      <c r="Z382" s="178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49"/>
      <c r="K383" s="233"/>
      <c r="L383" s="349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178"/>
      <c r="Y383" s="178"/>
      <c r="Z383" s="178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49"/>
      <c r="K384" s="233"/>
      <c r="L384" s="349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178"/>
      <c r="Y384" s="178"/>
      <c r="Z384" s="178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49"/>
      <c r="K385" s="233"/>
      <c r="L385" s="349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178"/>
      <c r="Y385" s="178"/>
      <c r="Z385" s="178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49"/>
      <c r="K386" s="233"/>
      <c r="L386" s="349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178"/>
      <c r="Y386" s="178"/>
      <c r="Z386" s="178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49"/>
      <c r="K387" s="233"/>
      <c r="L387" s="349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178"/>
      <c r="Y387" s="178"/>
      <c r="Z387" s="178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49"/>
      <c r="K388" s="233"/>
      <c r="L388" s="349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178"/>
      <c r="Y388" s="178"/>
      <c r="Z388" s="178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49"/>
      <c r="K389" s="233"/>
      <c r="L389" s="349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178"/>
      <c r="Y389" s="178"/>
      <c r="Z389" s="178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49"/>
      <c r="K390" s="233"/>
      <c r="L390" s="34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178"/>
      <c r="Y390" s="178"/>
      <c r="Z390" s="178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49"/>
      <c r="K391" s="233"/>
      <c r="L391" s="349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178"/>
      <c r="Y391" s="178"/>
      <c r="Z391" s="178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49"/>
      <c r="K392" s="233"/>
      <c r="L392" s="349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178"/>
      <c r="Y392" s="178"/>
      <c r="Z392" s="178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49"/>
      <c r="K393" s="233"/>
      <c r="L393" s="349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178"/>
      <c r="Y393" s="178"/>
      <c r="Z393" s="178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49"/>
      <c r="K394" s="233"/>
      <c r="L394" s="349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178"/>
      <c r="Y394" s="178"/>
      <c r="Z394" s="178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49"/>
      <c r="K395" s="233"/>
      <c r="L395" s="349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178"/>
      <c r="Y395" s="178"/>
      <c r="Z395" s="178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49"/>
      <c r="K396" s="233"/>
      <c r="L396" s="349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178"/>
      <c r="Y396" s="178"/>
      <c r="Z396" s="178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49"/>
      <c r="K397" s="233"/>
      <c r="L397" s="349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178"/>
      <c r="Y397" s="178"/>
      <c r="Z397" s="178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49"/>
      <c r="K398" s="233"/>
      <c r="L398" s="349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178"/>
      <c r="Y398" s="178"/>
      <c r="Z398" s="178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49"/>
      <c r="K399" s="233"/>
      <c r="L399" s="349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178"/>
      <c r="Y399" s="178"/>
      <c r="Z399" s="178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49"/>
      <c r="K400" s="233"/>
      <c r="L400" s="349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178"/>
      <c r="Y400" s="178"/>
      <c r="Z400" s="178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49"/>
      <c r="K401" s="233"/>
      <c r="L401" s="349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178"/>
      <c r="Y401" s="178"/>
      <c r="Z401" s="178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49"/>
      <c r="K402" s="233"/>
      <c r="L402" s="349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178"/>
      <c r="Y402" s="178"/>
      <c r="Z402" s="178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49"/>
      <c r="K403" s="233"/>
      <c r="L403" s="349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178"/>
      <c r="Y403" s="178"/>
      <c r="Z403" s="178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49"/>
      <c r="K404" s="233"/>
      <c r="L404" s="349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178"/>
      <c r="Y404" s="178"/>
      <c r="Z404" s="178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49"/>
      <c r="K405" s="233"/>
      <c r="L405" s="349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178"/>
      <c r="Y405" s="178"/>
      <c r="Z405" s="178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49"/>
      <c r="K406" s="233"/>
      <c r="L406" s="349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178"/>
      <c r="Y406" s="178"/>
      <c r="Z406" s="178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49"/>
      <c r="K407" s="233"/>
      <c r="L407" s="349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178"/>
      <c r="Y407" s="178"/>
      <c r="Z407" s="178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49"/>
      <c r="K408" s="233"/>
      <c r="L408" s="349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178"/>
      <c r="Y408" s="178"/>
      <c r="Z408" s="178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49"/>
      <c r="K409" s="233"/>
      <c r="L409" s="349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178"/>
      <c r="Y409" s="178"/>
      <c r="Z409" s="178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49"/>
      <c r="K410" s="233"/>
      <c r="L410" s="349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178"/>
      <c r="Y410" s="178"/>
      <c r="Z410" s="178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49"/>
      <c r="K411" s="233"/>
      <c r="L411" s="349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178"/>
      <c r="Y411" s="178"/>
      <c r="Z411" s="178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49"/>
      <c r="K412" s="233"/>
      <c r="L412" s="349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178"/>
      <c r="Y412" s="178"/>
      <c r="Z412" s="178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49"/>
      <c r="K413" s="233"/>
      <c r="L413" s="349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178"/>
      <c r="Y413" s="178"/>
      <c r="Z413" s="178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49"/>
      <c r="K414" s="233"/>
      <c r="L414" s="349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178"/>
      <c r="Y414" s="178"/>
      <c r="Z414" s="178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49"/>
      <c r="K415" s="233"/>
      <c r="L415" s="349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178"/>
      <c r="Y415" s="178"/>
      <c r="Z415" s="178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49"/>
      <c r="K416" s="233"/>
      <c r="L416" s="349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178"/>
      <c r="Y416" s="178"/>
      <c r="Z416" s="178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49"/>
      <c r="K417" s="233"/>
      <c r="L417" s="349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178"/>
      <c r="Y417" s="178"/>
      <c r="Z417" s="178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49"/>
      <c r="K418" s="233"/>
      <c r="L418" s="349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178"/>
      <c r="Y418" s="178"/>
      <c r="Z418" s="178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49"/>
      <c r="K419" s="233"/>
      <c r="L419" s="349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178"/>
      <c r="Y419" s="178"/>
      <c r="Z419" s="178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49"/>
      <c r="K420" s="233"/>
      <c r="L420" s="349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178"/>
      <c r="Y420" s="178"/>
      <c r="Z420" s="178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49"/>
      <c r="K421" s="233"/>
      <c r="L421" s="349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178"/>
      <c r="Y421" s="178"/>
      <c r="Z421" s="178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49"/>
      <c r="K422" s="233"/>
      <c r="L422" s="349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178"/>
      <c r="Y422" s="178"/>
      <c r="Z422" s="178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49"/>
      <c r="K423" s="233"/>
      <c r="L423" s="349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178"/>
      <c r="Y423" s="178"/>
      <c r="Z423" s="178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49"/>
      <c r="K424" s="233"/>
      <c r="L424" s="34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178"/>
      <c r="Y424" s="178"/>
      <c r="Z424" s="178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49"/>
      <c r="K425" s="233"/>
      <c r="L425" s="349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178"/>
      <c r="Y425" s="178"/>
      <c r="Z425" s="178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49"/>
      <c r="K426" s="233"/>
      <c r="L426" s="349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178"/>
      <c r="Y426" s="178"/>
      <c r="Z426" s="178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49"/>
      <c r="K427" s="233"/>
      <c r="L427" s="349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178"/>
      <c r="Y427" s="178"/>
      <c r="Z427" s="178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49"/>
      <c r="K428" s="233"/>
      <c r="L428" s="349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178"/>
      <c r="Y428" s="178"/>
      <c r="Z428" s="178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49"/>
      <c r="K429" s="233"/>
      <c r="L429" s="349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178"/>
      <c r="Y429" s="178"/>
      <c r="Z429" s="178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49"/>
      <c r="K430" s="233"/>
      <c r="L430" s="349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178"/>
      <c r="Y430" s="178"/>
      <c r="Z430" s="178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49"/>
      <c r="K431" s="233"/>
      <c r="L431" s="349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178"/>
      <c r="Y431" s="178"/>
      <c r="Z431" s="178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49"/>
      <c r="K432" s="233"/>
      <c r="L432" s="349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178"/>
      <c r="Y432" s="178"/>
      <c r="Z432" s="178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49"/>
      <c r="K433" s="233"/>
      <c r="L433" s="349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178"/>
      <c r="Y433" s="178"/>
      <c r="Z433" s="178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49"/>
      <c r="K434" s="233"/>
      <c r="L434" s="34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178"/>
      <c r="Y434" s="178"/>
      <c r="Z434" s="178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49"/>
      <c r="K435" s="233"/>
      <c r="L435" s="34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178"/>
      <c r="Y435" s="178"/>
      <c r="Z435" s="178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49"/>
      <c r="K436" s="233"/>
      <c r="L436" s="34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178"/>
      <c r="Y436" s="178"/>
      <c r="Z436" s="178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49"/>
      <c r="K437" s="233"/>
      <c r="L437" s="349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178"/>
      <c r="Y437" s="178"/>
      <c r="Z437" s="178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49"/>
      <c r="K438" s="233"/>
      <c r="L438" s="349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178"/>
      <c r="Y438" s="178"/>
      <c r="Z438" s="178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49"/>
      <c r="K439" s="233"/>
      <c r="L439" s="349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178"/>
      <c r="Y439" s="178"/>
      <c r="Z439" s="178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49"/>
      <c r="K440" s="233"/>
      <c r="L440" s="349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178"/>
      <c r="Y440" s="178"/>
      <c r="Z440" s="178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49"/>
      <c r="K441" s="233"/>
      <c r="L441" s="349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178"/>
      <c r="Y441" s="178"/>
      <c r="Z441" s="178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49"/>
      <c r="K442" s="233"/>
      <c r="L442" s="349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178"/>
      <c r="Y442" s="178"/>
      <c r="Z442" s="178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49"/>
      <c r="K443" s="233"/>
      <c r="L443" s="349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178"/>
      <c r="Y443" s="178"/>
      <c r="Z443" s="178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49"/>
      <c r="K444" s="233"/>
      <c r="L444" s="349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178"/>
      <c r="Y444" s="178"/>
      <c r="Z444" s="178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49"/>
      <c r="K445" s="233"/>
      <c r="L445" s="349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178"/>
      <c r="Y445" s="178"/>
      <c r="Z445" s="178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49"/>
      <c r="K446" s="233"/>
      <c r="L446" s="349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178"/>
      <c r="Y446" s="178"/>
      <c r="Z446" s="178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49"/>
      <c r="K447" s="233"/>
      <c r="L447" s="349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178"/>
      <c r="Y447" s="178"/>
      <c r="Z447" s="178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49"/>
      <c r="K448" s="233"/>
      <c r="L448" s="349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178"/>
      <c r="Y448" s="178"/>
      <c r="Z448" s="178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49"/>
      <c r="K449" s="233"/>
      <c r="L449" s="349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178"/>
      <c r="Y449" s="178"/>
      <c r="Z449" s="178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49"/>
      <c r="K450" s="233"/>
      <c r="L450" s="349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178"/>
      <c r="Y450" s="178"/>
      <c r="Z450" s="178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49"/>
      <c r="K451" s="233"/>
      <c r="L451" s="349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178"/>
      <c r="Y451" s="178"/>
      <c r="Z451" s="178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49"/>
      <c r="K452" s="233"/>
      <c r="L452" s="349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178"/>
      <c r="Y452" s="178"/>
      <c r="Z452" s="178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49"/>
      <c r="K453" s="233"/>
      <c r="L453" s="349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178"/>
      <c r="Y453" s="178"/>
      <c r="Z453" s="178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49"/>
      <c r="K454" s="233"/>
      <c r="L454" s="349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178"/>
      <c r="Y454" s="178"/>
      <c r="Z454" s="178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49"/>
      <c r="K455" s="233"/>
      <c r="L455" s="349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178"/>
      <c r="Y455" s="178"/>
      <c r="Z455" s="178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49"/>
      <c r="K456" s="233"/>
      <c r="L456" s="349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178"/>
      <c r="Y456" s="178"/>
      <c r="Z456" s="178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49"/>
      <c r="K457" s="233"/>
      <c r="L457" s="349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178"/>
      <c r="Y457" s="178"/>
      <c r="Z457" s="178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49"/>
      <c r="K458" s="233"/>
      <c r="L458" s="349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178"/>
      <c r="Y458" s="178"/>
      <c r="Z458" s="178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49"/>
      <c r="K459" s="233"/>
      <c r="L459" s="349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178"/>
      <c r="Y459" s="178"/>
      <c r="Z459" s="178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49"/>
      <c r="K460" s="233"/>
      <c r="L460" s="349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178"/>
      <c r="Y460" s="178"/>
      <c r="Z460" s="178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49"/>
      <c r="K461" s="233"/>
      <c r="L461" s="349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178"/>
      <c r="Y461" s="178"/>
      <c r="Z461" s="178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49"/>
      <c r="K462" s="233"/>
      <c r="L462" s="349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178"/>
      <c r="Y462" s="178"/>
      <c r="Z462" s="178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49"/>
      <c r="K463" s="233"/>
      <c r="L463" s="349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178"/>
      <c r="Y463" s="178"/>
      <c r="Z463" s="178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49"/>
      <c r="K464" s="233"/>
      <c r="L464" s="349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178"/>
      <c r="Y464" s="178"/>
      <c r="Z464" s="178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49"/>
      <c r="K465" s="233"/>
      <c r="L465" s="349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178"/>
      <c r="Y465" s="178"/>
      <c r="Z465" s="178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49"/>
      <c r="K466" s="233"/>
      <c r="L466" s="349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178"/>
      <c r="Y466" s="178"/>
      <c r="Z466" s="178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49"/>
      <c r="K467" s="233"/>
      <c r="L467" s="349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178"/>
      <c r="Y467" s="178"/>
      <c r="Z467" s="178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49"/>
      <c r="K468" s="233"/>
      <c r="L468" s="349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178"/>
      <c r="Y468" s="178"/>
      <c r="Z468" s="178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49"/>
      <c r="K469" s="233"/>
      <c r="L469" s="349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178"/>
      <c r="Y469" s="178"/>
      <c r="Z469" s="178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49"/>
      <c r="K470" s="233"/>
      <c r="L470" s="349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178"/>
      <c r="Y470" s="178"/>
      <c r="Z470" s="178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49"/>
      <c r="K471" s="233"/>
      <c r="L471" s="349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178"/>
      <c r="Y471" s="178"/>
      <c r="Z471" s="178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49"/>
      <c r="K472" s="233"/>
      <c r="L472" s="349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178"/>
      <c r="Y472" s="178"/>
      <c r="Z472" s="178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49"/>
      <c r="K473" s="233"/>
      <c r="L473" s="349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178"/>
      <c r="Y473" s="178"/>
      <c r="Z473" s="178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49"/>
      <c r="K474" s="233"/>
      <c r="L474" s="349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178"/>
      <c r="Y474" s="178"/>
      <c r="Z474" s="178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49"/>
      <c r="K475" s="233"/>
      <c r="L475" s="349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178"/>
      <c r="Y475" s="178"/>
      <c r="Z475" s="178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49"/>
      <c r="K476" s="233"/>
      <c r="L476" s="349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178"/>
      <c r="Y476" s="178"/>
      <c r="Z476" s="178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49"/>
      <c r="K477" s="233"/>
      <c r="L477" s="349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178"/>
      <c r="Y477" s="178"/>
      <c r="Z477" s="178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49"/>
      <c r="K478" s="233"/>
      <c r="L478" s="349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178"/>
      <c r="Y478" s="178"/>
      <c r="Z478" s="178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49"/>
      <c r="K479" s="233"/>
      <c r="L479" s="349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178"/>
      <c r="Y479" s="178"/>
      <c r="Z479" s="178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49"/>
      <c r="K480" s="233"/>
      <c r="L480" s="349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178"/>
      <c r="Y480" s="178"/>
      <c r="Z480" s="178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49"/>
      <c r="K481" s="233"/>
      <c r="L481" s="349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178"/>
      <c r="Y481" s="178"/>
      <c r="Z481" s="178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49"/>
      <c r="K482" s="233"/>
      <c r="L482" s="349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178"/>
      <c r="Y482" s="178"/>
      <c r="Z482" s="178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49"/>
      <c r="K483" s="233"/>
      <c r="L483" s="349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178"/>
      <c r="Y483" s="178"/>
      <c r="Z483" s="178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49"/>
      <c r="K484" s="233"/>
      <c r="L484" s="349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178"/>
      <c r="Y484" s="178"/>
      <c r="Z484" s="178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49"/>
      <c r="K485" s="233"/>
      <c r="L485" s="349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178"/>
      <c r="Y485" s="178"/>
      <c r="Z485" s="178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49"/>
      <c r="K486" s="233"/>
      <c r="L486" s="349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178"/>
      <c r="Y486" s="178"/>
      <c r="Z486" s="178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49"/>
      <c r="K487" s="233"/>
      <c r="L487" s="349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178"/>
      <c r="Y487" s="178"/>
      <c r="Z487" s="178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49"/>
      <c r="K488" s="233"/>
      <c r="L488" s="349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178"/>
      <c r="Y488" s="178"/>
      <c r="Z488" s="178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49"/>
      <c r="K489" s="233"/>
      <c r="L489" s="349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178"/>
      <c r="Y489" s="178"/>
      <c r="Z489" s="178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49"/>
      <c r="K490" s="233"/>
      <c r="L490" s="349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178"/>
      <c r="Y490" s="178"/>
      <c r="Z490" s="178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49"/>
      <c r="K491" s="233"/>
      <c r="L491" s="349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178"/>
      <c r="Y491" s="178"/>
      <c r="Z491" s="178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49"/>
      <c r="K492" s="233"/>
      <c r="L492" s="349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178"/>
      <c r="Y492" s="178"/>
      <c r="Z492" s="178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49"/>
      <c r="K493" s="233"/>
      <c r="L493" s="349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178"/>
      <c r="Y493" s="178"/>
      <c r="Z493" s="178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49"/>
      <c r="K494" s="233"/>
      <c r="L494" s="349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178"/>
      <c r="Y494" s="178"/>
      <c r="Z494" s="178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49"/>
      <c r="K495" s="233"/>
      <c r="L495" s="349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178"/>
      <c r="Y495" s="178"/>
      <c r="Z495" s="178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49"/>
      <c r="K496" s="233"/>
      <c r="L496" s="349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178"/>
      <c r="Y496" s="178"/>
      <c r="Z496" s="178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49"/>
      <c r="K497" s="233"/>
      <c r="L497" s="349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178"/>
      <c r="Y497" s="178"/>
      <c r="Z497" s="178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49"/>
      <c r="K498" s="233"/>
      <c r="L498" s="349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178"/>
      <c r="Y498" s="178"/>
      <c r="Z498" s="178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49"/>
      <c r="K499" s="233"/>
      <c r="L499" s="349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178"/>
      <c r="Y499" s="178"/>
      <c r="Z499" s="178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49"/>
      <c r="K500" s="233"/>
      <c r="L500" s="349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178"/>
      <c r="Y500" s="178"/>
      <c r="Z500" s="178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49"/>
      <c r="K501" s="233"/>
      <c r="L501" s="349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178"/>
      <c r="Y501" s="178"/>
      <c r="Z501" s="178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49"/>
      <c r="K502" s="233"/>
      <c r="L502" s="349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178"/>
      <c r="Y502" s="178"/>
      <c r="Z502" s="178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49"/>
      <c r="K503" s="233"/>
      <c r="L503" s="349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178"/>
      <c r="Y503" s="178"/>
      <c r="Z503" s="178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49"/>
      <c r="K504" s="233"/>
      <c r="L504" s="349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178"/>
      <c r="Y504" s="178"/>
      <c r="Z504" s="178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49"/>
      <c r="K505" s="233"/>
      <c r="L505" s="349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178"/>
      <c r="Y505" s="178"/>
      <c r="Z505" s="178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49"/>
      <c r="K506" s="233"/>
      <c r="L506" s="349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178"/>
      <c r="Y506" s="178"/>
      <c r="Z506" s="178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49"/>
      <c r="K507" s="233"/>
      <c r="L507" s="349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178"/>
      <c r="Y507" s="178"/>
      <c r="Z507" s="178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49"/>
      <c r="K508" s="233"/>
      <c r="L508" s="349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178"/>
      <c r="Y508" s="178"/>
      <c r="Z508" s="178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49"/>
      <c r="K509" s="233"/>
      <c r="L509" s="349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178"/>
      <c r="Y509" s="178"/>
      <c r="Z509" s="178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49"/>
      <c r="K510" s="233"/>
      <c r="L510" s="349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178"/>
      <c r="Y510" s="178"/>
      <c r="Z510" s="178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49"/>
      <c r="K511" s="233"/>
      <c r="L511" s="349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178"/>
      <c r="Y511" s="178"/>
      <c r="Z511" s="178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49"/>
      <c r="K512" s="233"/>
      <c r="L512" s="349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178"/>
      <c r="Y512" s="178"/>
      <c r="Z512" s="178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49"/>
      <c r="K513" s="233"/>
      <c r="L513" s="34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178"/>
      <c r="Y513" s="178"/>
      <c r="Z513" s="178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49"/>
      <c r="K514" s="233"/>
      <c r="L514" s="34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178"/>
      <c r="Y514" s="178"/>
      <c r="Z514" s="178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49"/>
      <c r="K515" s="233"/>
      <c r="L515" s="34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178"/>
      <c r="Y515" s="178"/>
      <c r="Z515" s="178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49"/>
      <c r="K516" s="233"/>
      <c r="L516" s="34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178"/>
      <c r="Y516" s="178"/>
      <c r="Z516" s="178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49"/>
      <c r="K517" s="233"/>
      <c r="L517" s="34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178"/>
      <c r="Y517" s="178"/>
      <c r="Z517" s="178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49"/>
      <c r="K518" s="233"/>
      <c r="L518" s="349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178"/>
      <c r="Y518" s="178"/>
      <c r="Z518" s="178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49"/>
      <c r="K519" s="233"/>
      <c r="L519" s="349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178"/>
      <c r="Y519" s="178"/>
      <c r="Z519" s="178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49"/>
      <c r="K520" s="233"/>
      <c r="L520" s="349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178"/>
      <c r="Y520" s="178"/>
      <c r="Z520" s="178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49"/>
      <c r="K521" s="233"/>
      <c r="L521" s="349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178"/>
      <c r="Y521" s="178"/>
      <c r="Z521" s="178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49"/>
      <c r="K522" s="233"/>
      <c r="L522" s="349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178"/>
      <c r="Y522" s="178"/>
      <c r="Z522" s="178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49"/>
      <c r="K523" s="233"/>
      <c r="L523" s="349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178"/>
      <c r="Y523" s="178"/>
      <c r="Z523" s="178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49"/>
      <c r="K524" s="233"/>
      <c r="L524" s="34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178"/>
      <c r="Y524" s="178"/>
      <c r="Z524" s="178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49"/>
      <c r="K525" s="233"/>
      <c r="L525" s="34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178"/>
      <c r="Y525" s="178"/>
      <c r="Z525" s="178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49"/>
      <c r="K526" s="233"/>
      <c r="L526" s="34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178"/>
      <c r="Y526" s="178"/>
      <c r="Z526" s="178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49"/>
      <c r="K527" s="233"/>
      <c r="L527" s="34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178"/>
      <c r="Y527" s="178"/>
      <c r="Z527" s="178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49"/>
      <c r="K528" s="233"/>
      <c r="L528" s="34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178"/>
      <c r="Y528" s="178"/>
      <c r="Z528" s="178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49"/>
      <c r="K529" s="233"/>
      <c r="L529" s="349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178"/>
      <c r="Y529" s="178"/>
      <c r="Z529" s="178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49"/>
      <c r="K530" s="233"/>
      <c r="L530" s="349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178"/>
      <c r="Y530" s="178"/>
      <c r="Z530" s="178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49"/>
      <c r="K531" s="233"/>
      <c r="L531" s="349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178"/>
      <c r="Y531" s="178"/>
      <c r="Z531" s="178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49"/>
      <c r="K532" s="233"/>
      <c r="L532" s="349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178"/>
      <c r="Y532" s="178"/>
      <c r="Z532" s="178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49"/>
      <c r="K533" s="233"/>
      <c r="L533" s="349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178"/>
      <c r="Y533" s="178"/>
      <c r="Z533" s="178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49"/>
      <c r="K534" s="233"/>
      <c r="L534" s="349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178"/>
      <c r="Y534" s="178"/>
      <c r="Z534" s="178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49"/>
      <c r="K535" s="233"/>
      <c r="L535" s="349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178"/>
      <c r="Y535" s="178"/>
      <c r="Z535" s="178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49"/>
      <c r="K536" s="233"/>
      <c r="L536" s="349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178"/>
      <c r="Y536" s="178"/>
      <c r="Z536" s="178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49"/>
      <c r="K537" s="233"/>
      <c r="L537" s="34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178"/>
      <c r="Y537" s="178"/>
      <c r="Z537" s="178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49"/>
      <c r="K538" s="233"/>
      <c r="L538" s="34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178"/>
      <c r="Y538" s="178"/>
      <c r="Z538" s="178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49"/>
      <c r="K539" s="233"/>
      <c r="L539" s="34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178"/>
      <c r="Y539" s="178"/>
      <c r="Z539" s="178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49"/>
      <c r="K540" s="233"/>
      <c r="L540" s="349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178"/>
      <c r="Y540" s="178"/>
      <c r="Z540" s="178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49"/>
      <c r="K541" s="233"/>
      <c r="L541" s="349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178"/>
      <c r="Y541" s="178"/>
      <c r="Z541" s="178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49"/>
      <c r="K542" s="233"/>
      <c r="L542" s="349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178"/>
      <c r="Y542" s="178"/>
      <c r="Z542" s="178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49"/>
      <c r="K543" s="233"/>
      <c r="L543" s="349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178"/>
      <c r="Y543" s="178"/>
      <c r="Z543" s="178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49"/>
      <c r="K544" s="233"/>
      <c r="L544" s="349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178"/>
      <c r="Y544" s="178"/>
      <c r="Z544" s="178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49"/>
      <c r="K545" s="233"/>
      <c r="L545" s="349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178"/>
      <c r="Y545" s="178"/>
      <c r="Z545" s="178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49"/>
      <c r="K546" s="233"/>
      <c r="L546" s="349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178"/>
      <c r="Y546" s="178"/>
      <c r="Z546" s="178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49"/>
      <c r="K547" s="233"/>
      <c r="L547" s="349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178"/>
      <c r="Y547" s="178"/>
      <c r="Z547" s="178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49"/>
      <c r="K548" s="233"/>
      <c r="L548" s="349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178"/>
      <c r="Y548" s="178"/>
      <c r="Z548" s="178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49"/>
      <c r="K549" s="233"/>
      <c r="L549" s="349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178"/>
      <c r="Y549" s="178"/>
      <c r="Z549" s="178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49"/>
      <c r="K550" s="233"/>
      <c r="L550" s="349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178"/>
      <c r="Y550" s="178"/>
      <c r="Z550" s="178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49"/>
      <c r="K551" s="233"/>
      <c r="L551" s="349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178"/>
      <c r="Y551" s="178"/>
      <c r="Z551" s="178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49"/>
      <c r="K552" s="233"/>
      <c r="L552" s="349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178"/>
      <c r="Y552" s="178"/>
      <c r="Z552" s="178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49"/>
      <c r="K553" s="233"/>
      <c r="L553" s="349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178"/>
      <c r="Y553" s="178"/>
      <c r="Z553" s="178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49"/>
      <c r="K554" s="233"/>
      <c r="L554" s="349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178"/>
      <c r="Y554" s="178"/>
      <c r="Z554" s="178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49"/>
      <c r="K555" s="233"/>
      <c r="L555" s="349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178"/>
      <c r="Y555" s="178"/>
      <c r="Z555" s="178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49"/>
      <c r="K556" s="233"/>
      <c r="L556" s="349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178"/>
      <c r="Y556" s="178"/>
      <c r="Z556" s="178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49"/>
      <c r="K557" s="233"/>
      <c r="L557" s="349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178"/>
      <c r="Y557" s="178"/>
      <c r="Z557" s="178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49"/>
      <c r="K558" s="233"/>
      <c r="L558" s="349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178"/>
      <c r="Y558" s="178"/>
      <c r="Z558" s="178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49"/>
      <c r="K559" s="233"/>
      <c r="L559" s="349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178"/>
      <c r="Y559" s="178"/>
      <c r="Z559" s="178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49"/>
      <c r="K560" s="233"/>
      <c r="L560" s="349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178"/>
      <c r="Y560" s="178"/>
      <c r="Z560" s="178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49"/>
      <c r="K561" s="233"/>
      <c r="L561" s="349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178"/>
      <c r="Y561" s="178"/>
      <c r="Z561" s="178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49"/>
      <c r="K562" s="233"/>
      <c r="L562" s="349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178"/>
      <c r="Y562" s="178"/>
      <c r="Z562" s="178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49"/>
      <c r="K563" s="233"/>
      <c r="L563" s="349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178"/>
      <c r="Y563" s="178"/>
      <c r="Z563" s="178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49"/>
      <c r="K564" s="233"/>
      <c r="L564" s="349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178"/>
      <c r="Y564" s="178"/>
      <c r="Z564" s="178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49"/>
      <c r="K565" s="233"/>
      <c r="L565" s="349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178"/>
      <c r="Y565" s="178"/>
      <c r="Z565" s="178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49"/>
      <c r="K566" s="233"/>
      <c r="L566" s="349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178"/>
      <c r="Y566" s="178"/>
      <c r="Z566" s="178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49"/>
      <c r="K567" s="233"/>
      <c r="L567" s="349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178"/>
      <c r="Y567" s="178"/>
      <c r="Z567" s="178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49"/>
      <c r="K568" s="233"/>
      <c r="L568" s="349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178"/>
      <c r="Y568" s="178"/>
      <c r="Z568" s="178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49"/>
      <c r="K569" s="233"/>
      <c r="L569" s="349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178"/>
      <c r="Y569" s="178"/>
      <c r="Z569" s="178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49"/>
      <c r="K570" s="233"/>
      <c r="L570" s="349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178"/>
      <c r="Y570" s="178"/>
      <c r="Z570" s="178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49"/>
      <c r="K571" s="233"/>
      <c r="L571" s="349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178"/>
      <c r="Y571" s="178"/>
      <c r="Z571" s="178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49"/>
      <c r="K572" s="233"/>
      <c r="L572" s="349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178"/>
      <c r="Y572" s="178"/>
      <c r="Z572" s="178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49"/>
      <c r="K573" s="233"/>
      <c r="L573" s="349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178"/>
      <c r="Y573" s="178"/>
      <c r="Z573" s="178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49"/>
      <c r="K574" s="233"/>
      <c r="L574" s="349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178"/>
      <c r="Y574" s="178"/>
      <c r="Z574" s="178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49"/>
      <c r="K575" s="233"/>
      <c r="L575" s="349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178"/>
      <c r="Y575" s="178"/>
      <c r="Z575" s="178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49"/>
      <c r="K576" s="233"/>
      <c r="L576" s="349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178"/>
      <c r="Y576" s="178"/>
      <c r="Z576" s="178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49"/>
      <c r="K577" s="233"/>
      <c r="L577" s="349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178"/>
      <c r="Y577" s="178"/>
      <c r="Z577" s="178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49"/>
      <c r="K578" s="233"/>
      <c r="L578" s="349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178"/>
      <c r="Y578" s="178"/>
      <c r="Z578" s="178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49"/>
      <c r="K579" s="233"/>
      <c r="L579" s="349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178"/>
      <c r="Y579" s="178"/>
      <c r="Z579" s="178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49"/>
      <c r="K580" s="233"/>
      <c r="L580" s="349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178"/>
      <c r="Y580" s="178"/>
      <c r="Z580" s="178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49"/>
      <c r="K581" s="233"/>
      <c r="L581" s="349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178"/>
      <c r="Y581" s="178"/>
      <c r="Z581" s="178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49"/>
      <c r="K582" s="233"/>
      <c r="L582" s="349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178"/>
      <c r="Y582" s="178"/>
      <c r="Z582" s="178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49"/>
      <c r="K583" s="233"/>
      <c r="L583" s="349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178"/>
      <c r="Y583" s="178"/>
      <c r="Z583" s="178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49"/>
      <c r="K584" s="233"/>
      <c r="L584" s="349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178"/>
      <c r="Y584" s="178"/>
      <c r="Z584" s="178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49"/>
      <c r="K585" s="233"/>
      <c r="L585" s="349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178"/>
      <c r="Y585" s="178"/>
      <c r="Z585" s="178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49"/>
      <c r="K586" s="233"/>
      <c r="L586" s="349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178"/>
      <c r="Y586" s="178"/>
      <c r="Z586" s="178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49"/>
      <c r="K587" s="233"/>
      <c r="L587" s="349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178"/>
      <c r="Y587" s="178"/>
      <c r="Z587" s="178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49"/>
      <c r="K588" s="233"/>
      <c r="L588" s="349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178"/>
      <c r="Y588" s="178"/>
      <c r="Z588" s="178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49"/>
      <c r="K589" s="233"/>
      <c r="L589" s="349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178"/>
      <c r="Y589" s="178"/>
      <c r="Z589" s="178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49"/>
      <c r="K590" s="233"/>
      <c r="L590" s="349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178"/>
      <c r="Y590" s="178"/>
      <c r="Z590" s="178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49"/>
      <c r="K591" s="233"/>
      <c r="L591" s="349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178"/>
      <c r="Y591" s="178"/>
      <c r="Z591" s="178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49"/>
      <c r="K592" s="233"/>
      <c r="L592" s="349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178"/>
      <c r="Y592" s="178"/>
      <c r="Z592" s="178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49"/>
      <c r="K593" s="233"/>
      <c r="L593" s="349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178"/>
      <c r="Y593" s="178"/>
      <c r="Z593" s="178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49"/>
      <c r="K594" s="233"/>
      <c r="L594" s="349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178"/>
      <c r="Y594" s="178"/>
      <c r="Z594" s="178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49"/>
      <c r="K595" s="233"/>
      <c r="L595" s="349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178"/>
      <c r="Y595" s="178"/>
      <c r="Z595" s="178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49"/>
      <c r="K596" s="233"/>
      <c r="L596" s="349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178"/>
      <c r="Y596" s="178"/>
      <c r="Z596" s="178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49"/>
      <c r="K597" s="233"/>
      <c r="L597" s="34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178"/>
      <c r="Y597" s="178"/>
      <c r="Z597" s="178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49"/>
      <c r="K598" s="233"/>
      <c r="L598" s="34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178"/>
      <c r="Y598" s="178"/>
      <c r="Z598" s="178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49"/>
      <c r="K599" s="233"/>
      <c r="L599" s="34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178"/>
      <c r="Y599" s="178"/>
      <c r="Z599" s="178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49"/>
      <c r="K600" s="233"/>
      <c r="L600" s="34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178"/>
      <c r="Y600" s="178"/>
      <c r="Z600" s="178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49"/>
      <c r="K601" s="233"/>
      <c r="L601" s="349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178"/>
      <c r="Y601" s="178"/>
      <c r="Z601" s="178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49"/>
      <c r="K602" s="233"/>
      <c r="L602" s="349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178"/>
      <c r="Y602" s="178"/>
      <c r="Z602" s="178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49"/>
      <c r="K603" s="233"/>
      <c r="L603" s="349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178"/>
      <c r="Y603" s="178"/>
      <c r="Z603" s="178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49"/>
      <c r="K604" s="233"/>
      <c r="L604" s="349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178"/>
      <c r="Y604" s="178"/>
      <c r="Z604" s="178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49"/>
      <c r="K605" s="233"/>
      <c r="L605" s="349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178"/>
      <c r="Y605" s="178"/>
      <c r="Z605" s="178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49"/>
      <c r="K606" s="233"/>
      <c r="L606" s="349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178"/>
      <c r="Y606" s="178"/>
      <c r="Z606" s="178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49"/>
      <c r="K607" s="233"/>
      <c r="L607" s="349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178"/>
      <c r="Y607" s="178"/>
      <c r="Z607" s="178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49"/>
      <c r="K608" s="233"/>
      <c r="L608" s="349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178"/>
      <c r="Y608" s="178"/>
      <c r="Z608" s="178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49"/>
      <c r="K609" s="233"/>
      <c r="L609" s="349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178"/>
      <c r="Y609" s="178"/>
      <c r="Z609" s="178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49"/>
      <c r="K610" s="233"/>
      <c r="L610" s="349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178"/>
      <c r="Y610" s="178"/>
      <c r="Z610" s="178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49"/>
      <c r="K611" s="233"/>
      <c r="L611" s="349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178"/>
      <c r="Y611" s="178"/>
      <c r="Z611" s="178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49"/>
      <c r="K612" s="233"/>
      <c r="L612" s="349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178"/>
      <c r="Y612" s="178"/>
      <c r="Z612" s="178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49"/>
      <c r="K613" s="233"/>
      <c r="L613" s="349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178"/>
      <c r="Y613" s="178"/>
      <c r="Z613" s="178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49"/>
      <c r="K614" s="233"/>
      <c r="L614" s="349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178"/>
      <c r="Y614" s="178"/>
      <c r="Z614" s="178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49"/>
      <c r="K615" s="233"/>
      <c r="L615" s="349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178"/>
      <c r="Y615" s="178"/>
      <c r="Z615" s="178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49"/>
      <c r="K616" s="233"/>
      <c r="L616" s="349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178"/>
      <c r="Y616" s="178"/>
      <c r="Z616" s="178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49"/>
      <c r="K617" s="233"/>
      <c r="L617" s="349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178"/>
      <c r="Y617" s="178"/>
      <c r="Z617" s="178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49"/>
      <c r="K618" s="233"/>
      <c r="L618" s="349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178"/>
      <c r="Y618" s="178"/>
      <c r="Z618" s="178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49"/>
      <c r="K619" s="233"/>
      <c r="L619" s="349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178"/>
      <c r="Y619" s="178"/>
      <c r="Z619" s="178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49"/>
      <c r="K620" s="233"/>
      <c r="L620" s="349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178"/>
      <c r="Y620" s="178"/>
      <c r="Z620" s="178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49"/>
      <c r="K621" s="233"/>
      <c r="L621" s="349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178"/>
      <c r="Y621" s="178"/>
      <c r="Z621" s="178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49"/>
      <c r="K622" s="233"/>
      <c r="L622" s="349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178"/>
      <c r="Y622" s="178"/>
      <c r="Z622" s="178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49"/>
      <c r="K623" s="233"/>
      <c r="L623" s="349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178"/>
      <c r="Y623" s="178"/>
      <c r="Z623" s="178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49"/>
      <c r="K624" s="233"/>
      <c r="L624" s="349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178"/>
      <c r="Y624" s="178"/>
      <c r="Z624" s="178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49"/>
      <c r="K625" s="233"/>
      <c r="L625" s="349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178"/>
      <c r="Y625" s="178"/>
      <c r="Z625" s="178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49"/>
      <c r="K626" s="233"/>
      <c r="L626" s="349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178"/>
      <c r="Y626" s="178"/>
      <c r="Z626" s="178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49"/>
      <c r="K627" s="233"/>
      <c r="L627" s="349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178"/>
      <c r="Y627" s="178"/>
      <c r="Z627" s="178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49"/>
      <c r="K628" s="233"/>
      <c r="L628" s="349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178"/>
      <c r="Y628" s="178"/>
      <c r="Z628" s="178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49"/>
      <c r="K629" s="233"/>
      <c r="L629" s="349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178"/>
      <c r="Y629" s="178"/>
      <c r="Z629" s="178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49"/>
      <c r="K630" s="233"/>
      <c r="L630" s="349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178"/>
      <c r="Y630" s="178"/>
      <c r="Z630" s="178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49"/>
      <c r="K631" s="233"/>
      <c r="L631" s="349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178"/>
      <c r="Y631" s="178"/>
      <c r="Z631" s="178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49"/>
      <c r="K632" s="233"/>
      <c r="L632" s="349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178"/>
      <c r="Y632" s="178"/>
      <c r="Z632" s="178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49"/>
      <c r="K633" s="233"/>
      <c r="L633" s="349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178"/>
      <c r="Y633" s="178"/>
      <c r="Z633" s="178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49"/>
      <c r="K634" s="233"/>
      <c r="L634" s="349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178"/>
      <c r="Y634" s="178"/>
      <c r="Z634" s="178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49"/>
      <c r="K635" s="233"/>
      <c r="L635" s="349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178"/>
      <c r="Y635" s="178"/>
      <c r="Z635" s="178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49"/>
      <c r="K636" s="233"/>
      <c r="L636" s="349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178"/>
      <c r="Y636" s="178"/>
      <c r="Z636" s="178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49"/>
      <c r="K637" s="233"/>
      <c r="L637" s="349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178"/>
      <c r="Y637" s="178"/>
      <c r="Z637" s="178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49"/>
      <c r="K638" s="233"/>
      <c r="L638" s="349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178"/>
      <c r="Y638" s="178"/>
      <c r="Z638" s="178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49"/>
      <c r="K639" s="233"/>
      <c r="L639" s="349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178"/>
      <c r="Y639" s="178"/>
      <c r="Z639" s="178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49"/>
      <c r="K640" s="233"/>
      <c r="L640" s="349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178"/>
      <c r="Y640" s="178"/>
      <c r="Z640" s="178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49"/>
      <c r="K641" s="233"/>
      <c r="L641" s="349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178"/>
      <c r="Y641" s="178"/>
      <c r="Z641" s="178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49"/>
      <c r="K642" s="233"/>
      <c r="L642" s="349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178"/>
      <c r="Y642" s="178"/>
      <c r="Z642" s="178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49"/>
      <c r="K643" s="233"/>
      <c r="L643" s="349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178"/>
      <c r="Y643" s="178"/>
      <c r="Z643" s="178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49"/>
      <c r="K644" s="233"/>
      <c r="L644" s="349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178"/>
      <c r="Y644" s="178"/>
      <c r="Z644" s="178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49"/>
      <c r="K645" s="233"/>
      <c r="L645" s="349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178"/>
      <c r="Y645" s="178"/>
      <c r="Z645" s="178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49"/>
      <c r="K646" s="233"/>
      <c r="L646" s="349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178"/>
      <c r="Y646" s="178"/>
      <c r="Z646" s="178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49"/>
      <c r="K647" s="233"/>
      <c r="L647" s="349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178"/>
      <c r="Y647" s="178"/>
      <c r="Z647" s="178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49"/>
      <c r="K648" s="233"/>
      <c r="L648" s="349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178"/>
      <c r="Y648" s="178"/>
      <c r="Z648" s="178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49"/>
      <c r="K649" s="233"/>
      <c r="L649" s="349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178"/>
      <c r="Y649" s="178"/>
      <c r="Z649" s="178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49"/>
      <c r="K650" s="233"/>
      <c r="L650" s="34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178"/>
      <c r="Y650" s="178"/>
      <c r="Z650" s="178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49"/>
      <c r="K651" s="233"/>
      <c r="L651" s="34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178"/>
      <c r="Y651" s="178"/>
      <c r="Z651" s="178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49"/>
      <c r="K652" s="233"/>
      <c r="L652" s="34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178"/>
      <c r="Y652" s="178"/>
      <c r="Z652" s="178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49"/>
      <c r="K653" s="233"/>
      <c r="L653" s="34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178"/>
      <c r="Y653" s="178"/>
      <c r="Z653" s="178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49"/>
      <c r="K654" s="233"/>
      <c r="L654" s="349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178"/>
      <c r="Y654" s="178"/>
      <c r="Z654" s="178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49"/>
      <c r="K655" s="233"/>
      <c r="L655" s="349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178"/>
      <c r="Y655" s="178"/>
      <c r="Z655" s="178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49"/>
      <c r="K656" s="233"/>
      <c r="L656" s="349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178"/>
      <c r="Y656" s="178"/>
      <c r="Z656" s="178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49"/>
      <c r="K657" s="233"/>
      <c r="L657" s="349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178"/>
      <c r="Y657" s="178"/>
      <c r="Z657" s="178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49"/>
      <c r="K658" s="233"/>
      <c r="L658" s="349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178"/>
      <c r="Y658" s="178"/>
      <c r="Z658" s="178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49"/>
      <c r="K659" s="233"/>
      <c r="L659" s="349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178"/>
      <c r="Y659" s="178"/>
      <c r="Z659" s="178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49"/>
      <c r="K660" s="233"/>
      <c r="L660" s="349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178"/>
      <c r="Y660" s="178"/>
      <c r="Z660" s="178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49"/>
      <c r="K661" s="233"/>
      <c r="L661" s="349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178"/>
      <c r="Y661" s="178"/>
      <c r="Z661" s="178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49"/>
      <c r="K662" s="233"/>
      <c r="L662" s="349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178"/>
      <c r="Y662" s="178"/>
      <c r="Z662" s="178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49"/>
      <c r="K663" s="233"/>
      <c r="L663" s="349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178"/>
      <c r="Y663" s="178"/>
      <c r="Z663" s="178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49"/>
      <c r="K664" s="233"/>
      <c r="L664" s="349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178"/>
      <c r="Y664" s="178"/>
      <c r="Z664" s="178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49"/>
      <c r="K665" s="233"/>
      <c r="L665" s="349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178"/>
      <c r="Y665" s="178"/>
      <c r="Z665" s="178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49"/>
      <c r="K666" s="233"/>
      <c r="L666" s="349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178"/>
      <c r="Y666" s="178"/>
      <c r="Z666" s="178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49"/>
      <c r="K667" s="233"/>
      <c r="L667" s="349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178"/>
      <c r="Y667" s="178"/>
      <c r="Z667" s="178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49"/>
      <c r="K668" s="233"/>
      <c r="L668" s="349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178"/>
      <c r="Y668" s="178"/>
      <c r="Z668" s="178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49"/>
      <c r="K669" s="233"/>
      <c r="L669" s="349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178"/>
      <c r="Y669" s="178"/>
      <c r="Z669" s="178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49"/>
      <c r="K670" s="233"/>
      <c r="L670" s="349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178"/>
      <c r="Y670" s="178"/>
      <c r="Z670" s="178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49"/>
      <c r="K671" s="233"/>
      <c r="L671" s="349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178"/>
      <c r="Y671" s="178"/>
      <c r="Z671" s="178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49"/>
      <c r="K672" s="233"/>
      <c r="L672" s="349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178"/>
      <c r="Y672" s="178"/>
      <c r="Z672" s="178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49"/>
      <c r="K673" s="233"/>
      <c r="L673" s="349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178"/>
      <c r="Y673" s="178"/>
      <c r="Z673" s="178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49"/>
      <c r="K674" s="233"/>
      <c r="L674" s="349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178"/>
      <c r="Y674" s="178"/>
      <c r="Z674" s="178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49"/>
      <c r="K675" s="233"/>
      <c r="L675" s="349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178"/>
      <c r="Y675" s="178"/>
      <c r="Z675" s="178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49"/>
      <c r="K676" s="233"/>
      <c r="L676" s="349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178"/>
      <c r="Y676" s="178"/>
      <c r="Z676" s="178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49"/>
      <c r="K677" s="233"/>
      <c r="L677" s="349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178"/>
      <c r="Y677" s="178"/>
      <c r="Z677" s="178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49"/>
      <c r="K678" s="233"/>
      <c r="L678" s="349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178"/>
      <c r="Y678" s="178"/>
      <c r="Z678" s="178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49"/>
      <c r="K679" s="233"/>
      <c r="L679" s="349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178"/>
      <c r="Y679" s="178"/>
      <c r="Z679" s="178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49"/>
      <c r="K680" s="233"/>
      <c r="L680" s="349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178"/>
      <c r="Y680" s="178"/>
      <c r="Z680" s="178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49"/>
      <c r="K681" s="233"/>
      <c r="L681" s="349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178"/>
      <c r="Y681" s="178"/>
      <c r="Z681" s="178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49"/>
      <c r="K682" s="233"/>
      <c r="L682" s="349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178"/>
      <c r="Y682" s="178"/>
      <c r="Z682" s="178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49"/>
      <c r="K683" s="233"/>
      <c r="L683" s="349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178"/>
      <c r="Y683" s="178"/>
      <c r="Z683" s="178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49"/>
      <c r="K684" s="233"/>
      <c r="L684" s="349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178"/>
      <c r="Y684" s="178"/>
      <c r="Z684" s="178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49"/>
      <c r="K685" s="233"/>
      <c r="L685" s="349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178"/>
      <c r="Y685" s="178"/>
      <c r="Z685" s="178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49"/>
      <c r="K686" s="233"/>
      <c r="L686" s="349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178"/>
      <c r="Y686" s="178"/>
      <c r="Z686" s="178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49"/>
      <c r="K687" s="233"/>
      <c r="L687" s="349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178"/>
      <c r="Y687" s="178"/>
      <c r="Z687" s="178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49"/>
      <c r="K688" s="233"/>
      <c r="L688" s="349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178"/>
      <c r="Y688" s="178"/>
      <c r="Z688" s="178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49"/>
      <c r="K689" s="233"/>
      <c r="L689" s="349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178"/>
      <c r="Y689" s="178"/>
      <c r="Z689" s="178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49"/>
      <c r="K690" s="233"/>
      <c r="L690" s="349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178"/>
      <c r="Y690" s="178"/>
      <c r="Z690" s="178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49"/>
      <c r="K691" s="233"/>
      <c r="L691" s="349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178"/>
      <c r="Y691" s="178"/>
      <c r="Z691" s="178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49"/>
      <c r="K692" s="233"/>
      <c r="L692" s="349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178"/>
      <c r="Y692" s="178"/>
      <c r="Z692" s="178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49"/>
      <c r="K693" s="233"/>
      <c r="L693" s="349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178"/>
      <c r="Y693" s="178"/>
      <c r="Z693" s="178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49"/>
      <c r="K694" s="233"/>
      <c r="L694" s="349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178"/>
      <c r="Y694" s="178"/>
      <c r="Z694" s="178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49"/>
      <c r="K695" s="233"/>
      <c r="L695" s="349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178"/>
      <c r="Y695" s="178"/>
      <c r="Z695" s="178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49"/>
      <c r="K696" s="233"/>
      <c r="L696" s="349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178"/>
      <c r="Y696" s="178"/>
      <c r="Z696" s="178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49"/>
      <c r="K697" s="233"/>
      <c r="L697" s="349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178"/>
      <c r="Y697" s="178"/>
      <c r="Z697" s="178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49"/>
      <c r="K698" s="233"/>
      <c r="L698" s="34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178"/>
      <c r="Y698" s="178"/>
      <c r="Z698" s="178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49"/>
      <c r="K699" s="233"/>
      <c r="L699" s="34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178"/>
      <c r="Y699" s="178"/>
      <c r="Z699" s="178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49"/>
      <c r="K700" s="233"/>
      <c r="L700" s="34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178"/>
      <c r="Y700" s="178"/>
      <c r="Z700" s="178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49"/>
      <c r="K701" s="233"/>
      <c r="L701" s="34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178"/>
      <c r="Y701" s="178"/>
      <c r="Z701" s="178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49"/>
      <c r="K702" s="233"/>
      <c r="L702" s="349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178"/>
      <c r="Y702" s="178"/>
      <c r="Z702" s="178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49"/>
      <c r="K703" s="233"/>
      <c r="L703" s="349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178"/>
      <c r="Y703" s="178"/>
      <c r="Z703" s="178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49"/>
      <c r="K704" s="233"/>
      <c r="L704" s="349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178"/>
      <c r="Y704" s="178"/>
      <c r="Z704" s="178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49"/>
      <c r="K705" s="233"/>
      <c r="L705" s="349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178"/>
      <c r="Y705" s="178"/>
      <c r="Z705" s="178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49"/>
      <c r="K706" s="233"/>
      <c r="L706" s="349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178"/>
      <c r="Y706" s="178"/>
      <c r="Z706" s="178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49"/>
      <c r="K707" s="233"/>
      <c r="L707" s="349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178"/>
      <c r="Y707" s="178"/>
      <c r="Z707" s="178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49"/>
      <c r="K708" s="233"/>
      <c r="L708" s="349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178"/>
      <c r="Y708" s="178"/>
      <c r="Z708" s="178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49"/>
      <c r="K709" s="233"/>
      <c r="L709" s="349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178"/>
      <c r="Y709" s="178"/>
      <c r="Z709" s="178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49"/>
      <c r="K710" s="233"/>
      <c r="L710" s="349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178"/>
      <c r="Y710" s="178"/>
      <c r="Z710" s="178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49"/>
      <c r="K711" s="233"/>
      <c r="L711" s="34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178"/>
      <c r="Y711" s="178"/>
      <c r="Z711" s="178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49"/>
      <c r="K712" s="233"/>
      <c r="L712" s="34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178"/>
      <c r="Y712" s="178"/>
      <c r="Z712" s="178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49"/>
      <c r="K713" s="233"/>
      <c r="L713" s="349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178"/>
      <c r="Y713" s="178"/>
      <c r="Z713" s="178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49"/>
      <c r="K714" s="233"/>
      <c r="L714" s="349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178"/>
      <c r="Y714" s="178"/>
      <c r="Z714" s="178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49"/>
      <c r="K715" s="233"/>
      <c r="L715" s="349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178"/>
      <c r="Y715" s="178"/>
      <c r="Z715" s="178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49"/>
      <c r="K716" s="233"/>
      <c r="L716" s="349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178"/>
      <c r="Y716" s="178"/>
      <c r="Z716" s="178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49"/>
      <c r="K717" s="233"/>
      <c r="L717" s="349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178"/>
      <c r="Y717" s="178"/>
      <c r="Z717" s="178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49"/>
      <c r="K718" s="233"/>
      <c r="L718" s="349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178"/>
      <c r="Y718" s="178"/>
      <c r="Z718" s="178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49"/>
      <c r="K719" s="233"/>
      <c r="L719" s="349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178"/>
      <c r="Y719" s="178"/>
      <c r="Z719" s="178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49"/>
      <c r="K720" s="233"/>
      <c r="L720" s="349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178"/>
      <c r="Y720" s="178"/>
      <c r="Z720" s="178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49"/>
      <c r="K721" s="233"/>
      <c r="L721" s="349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178"/>
      <c r="Y721" s="178"/>
      <c r="Z721" s="178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49"/>
      <c r="K722" s="233"/>
      <c r="L722" s="349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178"/>
      <c r="Y722" s="178"/>
      <c r="Z722" s="178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49"/>
      <c r="K723" s="233"/>
      <c r="L723" s="349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178"/>
      <c r="Y723" s="178"/>
      <c r="Z723" s="178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49"/>
      <c r="K724" s="233"/>
      <c r="L724" s="349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178"/>
      <c r="Y724" s="178"/>
      <c r="Z724" s="178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49"/>
      <c r="K725" s="233"/>
      <c r="L725" s="349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178"/>
      <c r="Y725" s="178"/>
      <c r="Z725" s="178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49"/>
      <c r="K726" s="233"/>
      <c r="L726" s="349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178"/>
      <c r="Y726" s="178"/>
      <c r="Z726" s="178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49"/>
      <c r="K727" s="233"/>
      <c r="L727" s="349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178"/>
      <c r="Y727" s="178"/>
      <c r="Z727" s="178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49"/>
      <c r="K728" s="233"/>
      <c r="L728" s="349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178"/>
      <c r="Y728" s="178"/>
      <c r="Z728" s="178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49"/>
      <c r="K729" s="233"/>
      <c r="L729" s="349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178"/>
      <c r="Y729" s="178"/>
      <c r="Z729" s="178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49"/>
      <c r="K730" s="233"/>
      <c r="L730" s="349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178"/>
      <c r="Y730" s="178"/>
      <c r="Z730" s="178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49"/>
      <c r="K731" s="233"/>
      <c r="L731" s="349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178"/>
      <c r="Y731" s="178"/>
      <c r="Z731" s="178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49"/>
      <c r="K732" s="233"/>
      <c r="L732" s="349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178"/>
      <c r="Y732" s="178"/>
      <c r="Z732" s="178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49"/>
      <c r="K733" s="233"/>
      <c r="L733" s="349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178"/>
      <c r="Y733" s="178"/>
      <c r="Z733" s="178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49"/>
      <c r="K734" s="233"/>
      <c r="L734" s="349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178"/>
      <c r="Y734" s="178"/>
      <c r="Z734" s="178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49"/>
      <c r="K735" s="233"/>
      <c r="L735" s="349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178"/>
      <c r="Y735" s="178"/>
      <c r="Z735" s="178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49"/>
      <c r="K736" s="233"/>
      <c r="L736" s="349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178"/>
      <c r="Y736" s="178"/>
      <c r="Z736" s="178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49"/>
      <c r="K737" s="233"/>
      <c r="L737" s="349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178"/>
      <c r="Y737" s="178"/>
      <c r="Z737" s="178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49"/>
      <c r="K738" s="233"/>
      <c r="L738" s="349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178"/>
      <c r="Y738" s="178"/>
      <c r="Z738" s="178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49"/>
      <c r="K739" s="233"/>
      <c r="L739" s="349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178"/>
      <c r="Y739" s="178"/>
      <c r="Z739" s="178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49"/>
      <c r="K740" s="233"/>
      <c r="L740" s="349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178"/>
      <c r="Y740" s="178"/>
      <c r="Z740" s="178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49"/>
      <c r="K741" s="233"/>
      <c r="L741" s="349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178"/>
      <c r="Y741" s="178"/>
      <c r="Z741" s="178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49"/>
      <c r="K742" s="233"/>
      <c r="L742" s="34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178"/>
      <c r="Y742" s="178"/>
      <c r="Z742" s="178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49"/>
      <c r="K743" s="233"/>
      <c r="L743" s="34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178"/>
      <c r="Y743" s="178"/>
      <c r="Z743" s="178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49"/>
      <c r="K744" s="233"/>
      <c r="L744" s="34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178"/>
      <c r="Y744" s="178"/>
      <c r="Z744" s="178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49"/>
      <c r="K745" s="233"/>
      <c r="L745" s="34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178"/>
      <c r="Y745" s="178"/>
      <c r="Z745" s="178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49"/>
      <c r="K746" s="233"/>
      <c r="L746" s="349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178"/>
      <c r="Y746" s="178"/>
      <c r="Z746" s="178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49"/>
      <c r="K747" s="233"/>
      <c r="L747" s="349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178"/>
      <c r="Y747" s="178"/>
      <c r="Z747" s="178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49"/>
      <c r="K748" s="233"/>
      <c r="L748" s="349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178"/>
      <c r="Y748" s="178"/>
      <c r="Z748" s="178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49"/>
      <c r="K749" s="233"/>
      <c r="L749" s="349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178"/>
      <c r="Y749" s="178"/>
      <c r="Z749" s="178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49"/>
      <c r="K750" s="233"/>
      <c r="L750" s="349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178"/>
      <c r="Y750" s="178"/>
      <c r="Z750" s="178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49"/>
      <c r="K751" s="233"/>
      <c r="L751" s="349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178"/>
      <c r="Y751" s="178"/>
      <c r="Z751" s="178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49"/>
      <c r="K752" s="233"/>
      <c r="L752" s="349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178"/>
      <c r="Y752" s="178"/>
      <c r="Z752" s="178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49"/>
      <c r="K753" s="233"/>
      <c r="L753" s="349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178"/>
      <c r="Y753" s="178"/>
      <c r="Z753" s="178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49"/>
      <c r="K754" s="233"/>
      <c r="L754" s="349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178"/>
      <c r="Y754" s="178"/>
      <c r="Z754" s="178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49"/>
      <c r="K755" s="233"/>
      <c r="L755" s="349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178"/>
      <c r="Y755" s="178"/>
      <c r="Z755" s="178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49"/>
      <c r="K756" s="233"/>
      <c r="L756" s="349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178"/>
      <c r="Y756" s="178"/>
      <c r="Z756" s="178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49"/>
      <c r="K757" s="233"/>
      <c r="L757" s="349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178"/>
      <c r="Y757" s="178"/>
      <c r="Z757" s="178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49"/>
      <c r="K758" s="233"/>
      <c r="L758" s="349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178"/>
      <c r="Y758" s="178"/>
      <c r="Z758" s="178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49"/>
      <c r="K759" s="233"/>
      <c r="L759" s="349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178"/>
      <c r="Y759" s="178"/>
      <c r="Z759" s="178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49"/>
      <c r="K760" s="233"/>
      <c r="L760" s="34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178"/>
      <c r="Y760" s="178"/>
      <c r="Z760" s="178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49"/>
      <c r="K761" s="233"/>
      <c r="L761" s="34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178"/>
      <c r="Y761" s="178"/>
      <c r="Z761" s="178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49"/>
      <c r="K762" s="233"/>
      <c r="L762" s="34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178"/>
      <c r="Y762" s="178"/>
      <c r="Z762" s="178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49"/>
      <c r="K763" s="233"/>
      <c r="L763" s="34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178"/>
      <c r="Y763" s="178"/>
      <c r="Z763" s="178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49"/>
      <c r="K764" s="233"/>
      <c r="L764" s="34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178"/>
      <c r="Y764" s="178"/>
      <c r="Z764" s="178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49"/>
      <c r="K765" s="233"/>
      <c r="L765" s="34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178"/>
      <c r="Y765" s="178"/>
      <c r="Z765" s="178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49"/>
      <c r="K766" s="233"/>
      <c r="L766" s="34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178"/>
      <c r="Y766" s="178"/>
      <c r="Z766" s="178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49"/>
      <c r="K767" s="233"/>
      <c r="L767" s="349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178"/>
      <c r="Y767" s="178"/>
      <c r="Z767" s="178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49"/>
      <c r="K768" s="233"/>
      <c r="L768" s="349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178"/>
      <c r="Y768" s="178"/>
      <c r="Z768" s="178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49"/>
      <c r="K769" s="233"/>
      <c r="L769" s="349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178"/>
      <c r="Y769" s="178"/>
      <c r="Z769" s="178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49"/>
      <c r="K770" s="233"/>
      <c r="L770" s="349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178"/>
      <c r="Y770" s="178"/>
      <c r="Z770" s="178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49"/>
      <c r="K771" s="233"/>
      <c r="L771" s="349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178"/>
      <c r="Y771" s="178"/>
      <c r="Z771" s="178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49"/>
      <c r="K772" s="233"/>
      <c r="L772" s="349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178"/>
      <c r="Y772" s="178"/>
      <c r="Z772" s="178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49"/>
      <c r="K773" s="233"/>
      <c r="L773" s="349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178"/>
      <c r="Y773" s="178"/>
      <c r="Z773" s="178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49"/>
      <c r="K774" s="233"/>
      <c r="L774" s="349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178"/>
      <c r="Y774" s="178"/>
      <c r="Z774" s="178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49"/>
      <c r="K775" s="233"/>
      <c r="L775" s="349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178"/>
      <c r="Y775" s="178"/>
      <c r="Z775" s="178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49"/>
      <c r="K776" s="233"/>
      <c r="L776" s="349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178"/>
      <c r="Y776" s="178"/>
      <c r="Z776" s="178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49"/>
      <c r="K777" s="233"/>
      <c r="L777" s="349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178"/>
      <c r="Y777" s="178"/>
      <c r="Z777" s="178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49"/>
      <c r="K778" s="233"/>
      <c r="L778" s="349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178"/>
      <c r="Y778" s="178"/>
      <c r="Z778" s="178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49"/>
      <c r="K779" s="233"/>
      <c r="L779" s="34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178"/>
      <c r="Y779" s="178"/>
      <c r="Z779" s="178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49"/>
      <c r="K780" s="233"/>
      <c r="L780" s="34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178"/>
      <c r="Y780" s="178"/>
      <c r="Z780" s="178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49"/>
      <c r="K781" s="233"/>
      <c r="L781" s="34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178"/>
      <c r="Y781" s="178"/>
      <c r="Z781" s="178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49"/>
      <c r="K782" s="233"/>
      <c r="L782" s="34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178"/>
      <c r="Y782" s="178"/>
      <c r="Z782" s="178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49"/>
      <c r="K783" s="233"/>
      <c r="L783" s="34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178"/>
      <c r="Y783" s="178"/>
      <c r="Z783" s="178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49"/>
      <c r="K784" s="233"/>
      <c r="L784" s="34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178"/>
      <c r="Y784" s="178"/>
      <c r="Z784" s="178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49"/>
      <c r="K785" s="233"/>
      <c r="L785" s="34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178"/>
      <c r="Y785" s="178"/>
      <c r="Z785" s="178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49"/>
      <c r="K786" s="233"/>
      <c r="L786" s="34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178"/>
      <c r="Y786" s="178"/>
      <c r="Z786" s="178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49"/>
      <c r="K787" s="233"/>
      <c r="L787" s="34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178"/>
      <c r="Y787" s="178"/>
      <c r="Z787" s="178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49"/>
      <c r="K788" s="233"/>
      <c r="L788" s="34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178"/>
      <c r="Y788" s="178"/>
      <c r="Z788" s="178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49"/>
      <c r="K789" s="233"/>
      <c r="L789" s="34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178"/>
      <c r="Y789" s="178"/>
      <c r="Z789" s="178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49"/>
      <c r="K790" s="233"/>
      <c r="L790" s="34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178"/>
      <c r="Y790" s="178"/>
      <c r="Z790" s="178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49"/>
      <c r="K791" s="233"/>
      <c r="L791" s="34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178"/>
      <c r="Y791" s="178"/>
      <c r="Z791" s="178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49"/>
      <c r="K792" s="233"/>
      <c r="L792" s="34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178"/>
      <c r="Y792" s="178"/>
      <c r="Z792" s="178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49"/>
      <c r="K793" s="233"/>
      <c r="L793" s="34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178"/>
      <c r="Y793" s="178"/>
      <c r="Z793" s="178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49"/>
      <c r="K794" s="233"/>
      <c r="L794" s="349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178"/>
      <c r="Y794" s="178"/>
      <c r="Z794" s="178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49"/>
      <c r="K795" s="233"/>
      <c r="L795" s="349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178"/>
      <c r="Y795" s="178"/>
      <c r="Z795" s="178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49"/>
      <c r="K796" s="233"/>
      <c r="L796" s="349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178"/>
      <c r="Y796" s="178"/>
      <c r="Z796" s="178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49"/>
      <c r="K797" s="233"/>
      <c r="L797" s="349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178"/>
      <c r="Y797" s="178"/>
      <c r="Z797" s="178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49"/>
      <c r="K798" s="233"/>
      <c r="L798" s="349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178"/>
      <c r="Y798" s="178"/>
      <c r="Z798" s="178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49"/>
      <c r="K799" s="233"/>
      <c r="L799" s="349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178"/>
      <c r="Y799" s="178"/>
      <c r="Z799" s="178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49"/>
      <c r="K800" s="233"/>
      <c r="L800" s="349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178"/>
      <c r="Y800" s="178"/>
      <c r="Z800" s="178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49"/>
      <c r="K801" s="233"/>
      <c r="L801" s="349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178"/>
      <c r="Y801" s="178"/>
      <c r="Z801" s="178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49"/>
      <c r="K802" s="233"/>
      <c r="L802" s="349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178"/>
      <c r="Y802" s="178"/>
      <c r="Z802" s="178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49"/>
      <c r="K803" s="233"/>
      <c r="L803" s="349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178"/>
      <c r="Y803" s="178"/>
      <c r="Z803" s="178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49"/>
      <c r="K804" s="233"/>
      <c r="L804" s="349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178"/>
      <c r="Y804" s="178"/>
      <c r="Z804" s="178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49"/>
      <c r="K805" s="233"/>
      <c r="L805" s="349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178"/>
      <c r="Y805" s="178"/>
      <c r="Z805" s="178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49"/>
      <c r="K806" s="233"/>
      <c r="L806" s="349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178"/>
      <c r="Y806" s="178"/>
      <c r="Z806" s="178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49"/>
      <c r="K807" s="233"/>
      <c r="L807" s="349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178"/>
      <c r="Y807" s="178"/>
      <c r="Z807" s="178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49"/>
      <c r="K808" s="233"/>
      <c r="L808" s="349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178"/>
      <c r="Y808" s="178"/>
      <c r="Z808" s="178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49"/>
      <c r="K809" s="233"/>
      <c r="L809" s="349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178"/>
      <c r="Y809" s="178"/>
      <c r="Z809" s="178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49"/>
      <c r="K810" s="233"/>
      <c r="L810" s="349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178"/>
      <c r="Y810" s="178"/>
      <c r="Z810" s="178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49"/>
      <c r="K811" s="233"/>
      <c r="L811" s="349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178"/>
      <c r="Y811" s="178"/>
      <c r="Z811" s="178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49"/>
      <c r="K812" s="233"/>
      <c r="L812" s="34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178"/>
      <c r="Y812" s="178"/>
      <c r="Z812" s="178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49"/>
      <c r="K813" s="233"/>
      <c r="L813" s="34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178"/>
      <c r="Y813" s="178"/>
      <c r="Z813" s="178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49"/>
      <c r="K814" s="233"/>
      <c r="L814" s="34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178"/>
      <c r="Y814" s="178"/>
      <c r="Z814" s="178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49"/>
      <c r="K815" s="233"/>
      <c r="L815" s="34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178"/>
      <c r="Y815" s="178"/>
      <c r="Z815" s="178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49"/>
      <c r="K816" s="233"/>
      <c r="L816" s="34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178"/>
      <c r="Y816" s="178"/>
      <c r="Z816" s="178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49"/>
      <c r="K817" s="233"/>
      <c r="L817" s="34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178"/>
      <c r="Y817" s="178"/>
      <c r="Z817" s="178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49"/>
      <c r="K818" s="233"/>
      <c r="L818" s="34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178"/>
      <c r="Y818" s="178"/>
      <c r="Z818" s="178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49"/>
      <c r="K819" s="233"/>
      <c r="L819" s="34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178"/>
      <c r="Y819" s="178"/>
      <c r="Z819" s="178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49"/>
      <c r="K820" s="233"/>
      <c r="L820" s="34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178"/>
      <c r="Y820" s="178"/>
      <c r="Z820" s="178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49"/>
      <c r="K821" s="233"/>
      <c r="L821" s="349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178"/>
      <c r="Y821" s="178"/>
      <c r="Z821" s="178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49"/>
      <c r="K822" s="233"/>
      <c r="L822" s="349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178"/>
      <c r="Y822" s="178"/>
      <c r="Z822" s="178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49"/>
      <c r="K823" s="233"/>
      <c r="L823" s="349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178"/>
      <c r="Y823" s="178"/>
      <c r="Z823" s="178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49"/>
      <c r="K824" s="233"/>
      <c r="L824" s="349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178"/>
      <c r="Y824" s="178"/>
      <c r="Z824" s="178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49"/>
      <c r="K825" s="233"/>
      <c r="L825" s="349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178"/>
      <c r="Y825" s="178"/>
      <c r="Z825" s="178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49"/>
      <c r="K826" s="233"/>
      <c r="L826" s="349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178"/>
      <c r="Y826" s="178"/>
      <c r="Z826" s="178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49"/>
      <c r="K827" s="233"/>
      <c r="L827" s="34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178"/>
      <c r="Y827" s="178"/>
      <c r="Z827" s="178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49"/>
      <c r="K828" s="233"/>
      <c r="L828" s="349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178"/>
      <c r="Y828" s="178"/>
      <c r="Z828" s="178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49"/>
      <c r="K829" s="233"/>
      <c r="L829" s="349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178"/>
      <c r="Y829" s="178"/>
      <c r="Z829" s="178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49"/>
      <c r="K830" s="233"/>
      <c r="L830" s="349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178"/>
      <c r="Y830" s="178"/>
      <c r="Z830" s="178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49"/>
      <c r="K831" s="233"/>
      <c r="L831" s="349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178"/>
      <c r="Y831" s="178"/>
      <c r="Z831" s="178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49"/>
      <c r="K832" s="233"/>
      <c r="L832" s="349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178"/>
      <c r="Y832" s="178"/>
      <c r="Z832" s="178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49"/>
      <c r="K833" s="233"/>
      <c r="L833" s="349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178"/>
      <c r="Y833" s="178"/>
      <c r="Z833" s="178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49"/>
      <c r="K834" s="233"/>
      <c r="L834" s="349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178"/>
      <c r="Y834" s="178"/>
      <c r="Z834" s="178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49"/>
      <c r="K835" s="233"/>
      <c r="L835" s="349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178"/>
      <c r="Y835" s="178"/>
      <c r="Z835" s="178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49"/>
      <c r="K836" s="233"/>
      <c r="L836" s="349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178"/>
      <c r="Y836" s="178"/>
      <c r="Z836" s="178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49"/>
      <c r="K837" s="233"/>
      <c r="L837" s="349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178"/>
      <c r="Y837" s="178"/>
      <c r="Z837" s="178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49"/>
      <c r="K838" s="233"/>
      <c r="L838" s="349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178"/>
      <c r="Y838" s="178"/>
      <c r="Z838" s="178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49"/>
      <c r="K839" s="233"/>
      <c r="L839" s="349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178"/>
      <c r="Y839" s="178"/>
      <c r="Z839" s="178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49"/>
      <c r="K840" s="233"/>
      <c r="L840" s="349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178"/>
      <c r="Y840" s="178"/>
      <c r="Z840" s="178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49"/>
      <c r="K841" s="233"/>
      <c r="L841" s="349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178"/>
      <c r="Y841" s="178"/>
      <c r="Z841" s="178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49"/>
      <c r="K842" s="233"/>
      <c r="L842" s="349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178"/>
      <c r="Y842" s="178"/>
      <c r="Z842" s="178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49"/>
      <c r="K843" s="233"/>
      <c r="L843" s="34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178"/>
      <c r="Y843" s="178"/>
      <c r="Z843" s="178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49"/>
      <c r="K844" s="233"/>
      <c r="L844" s="34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178"/>
      <c r="Y844" s="178"/>
      <c r="Z844" s="178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49"/>
      <c r="K845" s="233"/>
      <c r="L845" s="34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178"/>
      <c r="Y845" s="178"/>
      <c r="Z845" s="178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49"/>
      <c r="K846" s="233"/>
      <c r="L846" s="349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178"/>
      <c r="Y846" s="178"/>
      <c r="Z846" s="178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49"/>
      <c r="K847" s="233"/>
      <c r="L847" s="349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178"/>
      <c r="Y847" s="178"/>
      <c r="Z847" s="178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49"/>
      <c r="K848" s="233"/>
      <c r="L848" s="349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178"/>
      <c r="Y848" s="178"/>
      <c r="Z848" s="178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49"/>
      <c r="K849" s="233"/>
      <c r="L849" s="349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178"/>
      <c r="Y849" s="178"/>
      <c r="Z849" s="178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49"/>
      <c r="K850" s="233"/>
      <c r="L850" s="349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178"/>
      <c r="Y850" s="178"/>
      <c r="Z850" s="178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49"/>
      <c r="K851" s="233"/>
      <c r="L851" s="349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178"/>
      <c r="Y851" s="178"/>
      <c r="Z851" s="178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49"/>
      <c r="K852" s="233"/>
      <c r="L852" s="349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178"/>
      <c r="Y852" s="178"/>
      <c r="Z852" s="178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49"/>
      <c r="K853" s="233"/>
      <c r="L853" s="349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178"/>
      <c r="Y853" s="178"/>
      <c r="Z853" s="178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49"/>
      <c r="K854" s="233"/>
      <c r="L854" s="349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178"/>
      <c r="Y854" s="178"/>
      <c r="Z854" s="178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49"/>
      <c r="K855" s="233"/>
      <c r="L855" s="349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178"/>
      <c r="Y855" s="178"/>
      <c r="Z855" s="178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49"/>
      <c r="K856" s="233"/>
      <c r="L856" s="349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178"/>
      <c r="Y856" s="178"/>
      <c r="Z856" s="178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49"/>
      <c r="K857" s="233"/>
      <c r="L857" s="349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178"/>
      <c r="Y857" s="178"/>
      <c r="Z857" s="178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49"/>
      <c r="K858" s="233"/>
      <c r="L858" s="349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178"/>
      <c r="Y858" s="178"/>
      <c r="Z858" s="178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49"/>
      <c r="K859" s="233"/>
      <c r="L859" s="349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178"/>
      <c r="Y859" s="178"/>
      <c r="Z859" s="178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49"/>
      <c r="K860" s="233"/>
      <c r="L860" s="349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178"/>
      <c r="Y860" s="178"/>
      <c r="Z860" s="178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49"/>
      <c r="K861" s="233"/>
      <c r="L861" s="349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178"/>
      <c r="Y861" s="178"/>
      <c r="Z861" s="178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49"/>
      <c r="K862" s="233"/>
      <c r="L862" s="349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178"/>
      <c r="Y862" s="178"/>
      <c r="Z862" s="178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49"/>
      <c r="K863" s="233"/>
      <c r="L863" s="349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178"/>
      <c r="Y863" s="178"/>
      <c r="Z863" s="178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49"/>
      <c r="K864" s="233"/>
      <c r="L864" s="349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178"/>
      <c r="Y864" s="178"/>
      <c r="Z864" s="178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49"/>
      <c r="K865" s="233"/>
      <c r="L865" s="349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178"/>
      <c r="Y865" s="178"/>
      <c r="Z865" s="178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49"/>
      <c r="K866" s="233"/>
      <c r="L866" s="349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178"/>
      <c r="Y866" s="178"/>
      <c r="Z866" s="178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49"/>
      <c r="K867" s="233"/>
      <c r="L867" s="349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178"/>
      <c r="Y867" s="178"/>
      <c r="Z867" s="178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49"/>
      <c r="K868" s="233"/>
      <c r="L868" s="349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178"/>
      <c r="Y868" s="178"/>
      <c r="Z868" s="178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49"/>
      <c r="K869" s="233"/>
      <c r="L869" s="349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178"/>
      <c r="Y869" s="178"/>
      <c r="Z869" s="178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49"/>
      <c r="K870" s="233"/>
      <c r="L870" s="349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178"/>
      <c r="Y870" s="178"/>
      <c r="Z870" s="178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49"/>
      <c r="K871" s="233"/>
      <c r="L871" s="349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178"/>
      <c r="Y871" s="178"/>
      <c r="Z871" s="178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49"/>
      <c r="K872" s="233"/>
      <c r="L872" s="349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178"/>
      <c r="Y872" s="178"/>
      <c r="Z872" s="178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49"/>
      <c r="K873" s="233"/>
      <c r="L873" s="349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178"/>
      <c r="Y873" s="178"/>
      <c r="Z873" s="178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49"/>
      <c r="K874" s="233"/>
      <c r="L874" s="349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178"/>
      <c r="Y874" s="178"/>
      <c r="Z874" s="178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49"/>
      <c r="K875" s="233"/>
      <c r="L875" s="349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178"/>
      <c r="Y875" s="178"/>
      <c r="Z875" s="178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49"/>
      <c r="K876" s="233"/>
      <c r="L876" s="349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178"/>
      <c r="Y876" s="178"/>
      <c r="Z876" s="178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49"/>
      <c r="K877" s="233"/>
      <c r="L877" s="349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178"/>
      <c r="Y877" s="178"/>
      <c r="Z877" s="178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49"/>
      <c r="K878" s="233"/>
      <c r="L878" s="349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178"/>
      <c r="Y878" s="178"/>
      <c r="Z878" s="178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49"/>
      <c r="K879" s="233"/>
      <c r="L879" s="349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178"/>
      <c r="Y879" s="178"/>
      <c r="Z879" s="178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49"/>
      <c r="K880" s="233"/>
      <c r="L880" s="349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178"/>
      <c r="Y880" s="178"/>
      <c r="Z880" s="178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49"/>
      <c r="K881" s="233"/>
      <c r="L881" s="349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178"/>
      <c r="Y881" s="178"/>
      <c r="Z881" s="178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49"/>
      <c r="K882" s="233"/>
      <c r="L882" s="349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178"/>
      <c r="Y882" s="178"/>
      <c r="Z882" s="178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49"/>
      <c r="K883" s="233"/>
      <c r="L883" s="349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178"/>
      <c r="Y883" s="178"/>
      <c r="Z883" s="178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49"/>
      <c r="K884" s="233"/>
      <c r="L884" s="349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178"/>
      <c r="Y884" s="178"/>
      <c r="Z884" s="178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49"/>
      <c r="K885" s="233"/>
      <c r="L885" s="349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178"/>
      <c r="Y885" s="178"/>
      <c r="Z885" s="178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49"/>
      <c r="K886" s="233"/>
      <c r="L886" s="349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178"/>
      <c r="Y886" s="178"/>
      <c r="Z886" s="178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49"/>
      <c r="K887" s="233"/>
      <c r="L887" s="349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178"/>
      <c r="Y887" s="178"/>
      <c r="Z887" s="178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49"/>
      <c r="K888" s="233"/>
      <c r="L888" s="349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178"/>
      <c r="Y888" s="178"/>
      <c r="Z888" s="178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49"/>
      <c r="K889" s="233"/>
      <c r="L889" s="349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178"/>
      <c r="Y889" s="178"/>
      <c r="Z889" s="178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49"/>
      <c r="K890" s="233"/>
      <c r="L890" s="349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178"/>
      <c r="Y890" s="178"/>
      <c r="Z890" s="178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49"/>
      <c r="K891" s="233"/>
      <c r="L891" s="349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178"/>
      <c r="Y891" s="178"/>
      <c r="Z891" s="178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49"/>
      <c r="K892" s="233"/>
      <c r="L892" s="349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178"/>
      <c r="Y892" s="178"/>
      <c r="Z892" s="178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49"/>
      <c r="K893" s="233"/>
      <c r="L893" s="349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178"/>
      <c r="Y893" s="178"/>
      <c r="Z893" s="178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49"/>
      <c r="K894" s="233"/>
      <c r="L894" s="349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178"/>
      <c r="Y894" s="178"/>
      <c r="Z894" s="178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49"/>
      <c r="K895" s="233"/>
      <c r="L895" s="349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178"/>
      <c r="Y895" s="178"/>
      <c r="Z895" s="178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49"/>
      <c r="K896" s="233"/>
      <c r="L896" s="349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178"/>
      <c r="Y896" s="178"/>
      <c r="Z896" s="178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49"/>
      <c r="K897" s="233"/>
      <c r="L897" s="349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178"/>
      <c r="Y897" s="178"/>
      <c r="Z897" s="178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49"/>
      <c r="K898" s="233"/>
      <c r="L898" s="349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178"/>
      <c r="Y898" s="178"/>
      <c r="Z898" s="178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49"/>
      <c r="K899" s="233"/>
      <c r="L899" s="349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178"/>
      <c r="Y899" s="178"/>
      <c r="Z899" s="178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49"/>
      <c r="K900" s="233"/>
      <c r="L900" s="349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178"/>
      <c r="Y900" s="178"/>
      <c r="Z900" s="178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49"/>
      <c r="K901" s="233"/>
      <c r="L901" s="349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178"/>
      <c r="Y901" s="178"/>
      <c r="Z901" s="178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49"/>
      <c r="K902" s="233"/>
      <c r="L902" s="349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178"/>
      <c r="Y902" s="178"/>
      <c r="Z902" s="178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49"/>
      <c r="K903" s="233"/>
      <c r="L903" s="349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178"/>
      <c r="Y903" s="178"/>
      <c r="Z903" s="178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49"/>
      <c r="K904" s="233"/>
      <c r="L904" s="349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178"/>
      <c r="Y904" s="178"/>
      <c r="Z904" s="178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49"/>
      <c r="K905" s="233"/>
      <c r="L905" s="349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178"/>
      <c r="Y905" s="178"/>
      <c r="Z905" s="178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49"/>
      <c r="K906" s="233"/>
      <c r="L906" s="349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178"/>
      <c r="Y906" s="178"/>
      <c r="Z906" s="178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49"/>
      <c r="K907" s="233"/>
      <c r="L907" s="349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178"/>
      <c r="Y907" s="178"/>
      <c r="Z907" s="178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49"/>
      <c r="K908" s="233"/>
      <c r="L908" s="349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178"/>
      <c r="Y908" s="178"/>
      <c r="Z908" s="178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49"/>
      <c r="K909" s="233"/>
      <c r="L909" s="349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178"/>
      <c r="Y909" s="178"/>
      <c r="Z909" s="178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49"/>
      <c r="K910" s="233"/>
      <c r="L910" s="349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178"/>
      <c r="Y910" s="178"/>
      <c r="Z910" s="178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49"/>
      <c r="K911" s="233"/>
      <c r="L911" s="349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178"/>
      <c r="Y911" s="178"/>
      <c r="Z911" s="178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49"/>
      <c r="K912" s="233"/>
      <c r="L912" s="349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178"/>
      <c r="Y912" s="178"/>
      <c r="Z912" s="178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49"/>
      <c r="K913" s="233"/>
      <c r="L913" s="349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178"/>
      <c r="Y913" s="178"/>
      <c r="Z913" s="178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49"/>
      <c r="K914" s="233"/>
      <c r="L914" s="349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178"/>
      <c r="Y914" s="178"/>
      <c r="Z914" s="178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49"/>
      <c r="K915" s="233"/>
      <c r="L915" s="349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178"/>
      <c r="Y915" s="178"/>
      <c r="Z915" s="178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49"/>
      <c r="K916" s="233"/>
      <c r="L916" s="349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178"/>
      <c r="Y916" s="178"/>
      <c r="Z916" s="178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49"/>
      <c r="K917" s="233"/>
      <c r="L917" s="349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178"/>
      <c r="Y917" s="178"/>
      <c r="Z917" s="178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49"/>
      <c r="K918" s="233"/>
      <c r="L918" s="349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178"/>
      <c r="Y918" s="178"/>
      <c r="Z918" s="178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49"/>
      <c r="K919" s="233"/>
      <c r="L919" s="349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178"/>
      <c r="Y919" s="178"/>
      <c r="Z919" s="178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49"/>
      <c r="K920" s="233"/>
      <c r="L920" s="34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178"/>
      <c r="Y920" s="178"/>
      <c r="Z920" s="178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49"/>
      <c r="K921" s="233"/>
      <c r="L921" s="34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178"/>
      <c r="Y921" s="178"/>
      <c r="Z921" s="178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49"/>
      <c r="K922" s="233"/>
      <c r="L922" s="349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178"/>
      <c r="Y922" s="178"/>
      <c r="Z922" s="178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49"/>
      <c r="K923" s="233"/>
      <c r="L923" s="34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178"/>
      <c r="Y923" s="178"/>
      <c r="Z923" s="178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49"/>
      <c r="K924" s="233"/>
      <c r="L924" s="34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178"/>
      <c r="Y924" s="178"/>
      <c r="Z924" s="178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49"/>
      <c r="K925" s="233"/>
      <c r="L925" s="34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178"/>
      <c r="Y925" s="178"/>
      <c r="Z925" s="178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49"/>
      <c r="K926" s="233"/>
      <c r="L926" s="34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178"/>
      <c r="Y926" s="178"/>
      <c r="Z926" s="178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49"/>
      <c r="K927" s="233"/>
      <c r="L927" s="349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178"/>
      <c r="Y927" s="178"/>
      <c r="Z927" s="178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49"/>
      <c r="K928" s="233"/>
      <c r="L928" s="349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178"/>
      <c r="Y928" s="178"/>
      <c r="Z928" s="178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49"/>
      <c r="K929" s="233"/>
      <c r="L929" s="349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178"/>
      <c r="Y929" s="178"/>
      <c r="Z929" s="178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49"/>
      <c r="K930" s="233"/>
      <c r="L930" s="349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178"/>
      <c r="Y930" s="178"/>
      <c r="Z930" s="178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49"/>
      <c r="K931" s="233"/>
      <c r="L931" s="349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178"/>
      <c r="Y931" s="178"/>
      <c r="Z931" s="178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49"/>
      <c r="K932" s="233"/>
      <c r="L932" s="349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178"/>
      <c r="Y932" s="178"/>
      <c r="Z932" s="178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49"/>
      <c r="K933" s="233"/>
      <c r="L933" s="349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178"/>
      <c r="Y933" s="178"/>
      <c r="Z933" s="178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49"/>
      <c r="K934" s="233"/>
      <c r="L934" s="349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178"/>
      <c r="Y934" s="178"/>
      <c r="Z934" s="178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49"/>
      <c r="K935" s="233"/>
      <c r="L935" s="34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178"/>
      <c r="Y935" s="178"/>
      <c r="Z935" s="178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49"/>
      <c r="K936" s="233"/>
      <c r="L936" s="34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178"/>
      <c r="Y936" s="178"/>
      <c r="Z936" s="178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49"/>
      <c r="K937" s="233"/>
      <c r="L937" s="34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178"/>
      <c r="Y937" s="178"/>
      <c r="Z937" s="178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49"/>
      <c r="K938" s="233"/>
      <c r="L938" s="34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178"/>
      <c r="Y938" s="178"/>
      <c r="Z938" s="178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49"/>
      <c r="K939" s="233"/>
      <c r="L939" s="34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178"/>
      <c r="Y939" s="178"/>
      <c r="Z939" s="178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49"/>
      <c r="K940" s="233"/>
      <c r="L940" s="34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178"/>
      <c r="Y940" s="178"/>
      <c r="Z940" s="178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49"/>
      <c r="K941" s="233"/>
      <c r="L941" s="34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178"/>
      <c r="Y941" s="178"/>
      <c r="Z941" s="178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49"/>
      <c r="K942" s="233"/>
      <c r="L942" s="34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178"/>
      <c r="Y942" s="178"/>
      <c r="Z942" s="178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49"/>
      <c r="K943" s="233"/>
      <c r="L943" s="34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178"/>
      <c r="Y943" s="178"/>
      <c r="Z943" s="178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49"/>
      <c r="K944" s="233"/>
      <c r="L944" s="34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178"/>
      <c r="Y944" s="178"/>
      <c r="Z944" s="178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49"/>
      <c r="K945" s="233"/>
      <c r="L945" s="34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178"/>
      <c r="Y945" s="178"/>
      <c r="Z945" s="178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49"/>
      <c r="K946" s="233"/>
      <c r="L946" s="34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178"/>
      <c r="Y946" s="178"/>
      <c r="Z946" s="178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49"/>
      <c r="K947" s="233"/>
      <c r="L947" s="34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178"/>
      <c r="Y947" s="178"/>
      <c r="Z947" s="178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49"/>
      <c r="K948" s="233"/>
      <c r="L948" s="34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178"/>
      <c r="Y948" s="178"/>
      <c r="Z948" s="178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49"/>
      <c r="K949" s="233"/>
      <c r="L949" s="34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178"/>
      <c r="Y949" s="178"/>
      <c r="Z949" s="178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49"/>
      <c r="K950" s="233"/>
      <c r="L950" s="34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178"/>
      <c r="Y950" s="178"/>
      <c r="Z950" s="178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49"/>
      <c r="K951" s="233"/>
      <c r="L951" s="34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178"/>
      <c r="Y951" s="178"/>
      <c r="Z951" s="178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49"/>
      <c r="K952" s="233"/>
      <c r="L952" s="34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178"/>
      <c r="Y952" s="178"/>
      <c r="Z952" s="178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49"/>
      <c r="K953" s="233"/>
      <c r="L953" s="34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178"/>
      <c r="Y953" s="178"/>
      <c r="Z953" s="178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49"/>
      <c r="K954" s="233"/>
      <c r="L954" s="349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178"/>
      <c r="Y954" s="178"/>
      <c r="Z954" s="178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49"/>
      <c r="K955" s="233"/>
      <c r="L955" s="349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178"/>
      <c r="Y955" s="178"/>
      <c r="Z955" s="178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49"/>
      <c r="K956" s="233"/>
      <c r="L956" s="349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178"/>
      <c r="Y956" s="178"/>
      <c r="Z956" s="178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49"/>
      <c r="K957" s="233"/>
      <c r="L957" s="349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178"/>
      <c r="Y957" s="178"/>
      <c r="Z957" s="178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49"/>
      <c r="K958" s="233"/>
      <c r="L958" s="349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178"/>
      <c r="Y958" s="178"/>
      <c r="Z958" s="178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49"/>
      <c r="K959" s="233"/>
      <c r="L959" s="349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178"/>
      <c r="Y959" s="178"/>
      <c r="Z959" s="178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49"/>
      <c r="K960" s="233"/>
      <c r="L960" s="349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178"/>
      <c r="Y960" s="178"/>
      <c r="Z960" s="178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49"/>
      <c r="K961" s="233"/>
      <c r="L961" s="349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178"/>
      <c r="Y961" s="178"/>
      <c r="Z961" s="178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49"/>
      <c r="K962" s="233"/>
      <c r="L962" s="349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178"/>
      <c r="Y962" s="178"/>
      <c r="Z962" s="178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49"/>
      <c r="K963" s="233"/>
      <c r="L963" s="349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178"/>
      <c r="Y963" s="178"/>
      <c r="Z963" s="178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49"/>
      <c r="K964" s="233"/>
      <c r="L964" s="349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178"/>
      <c r="Y964" s="178"/>
      <c r="Z964" s="178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49"/>
      <c r="K965" s="233"/>
      <c r="L965" s="349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178"/>
      <c r="Y965" s="178"/>
      <c r="Z965" s="178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49"/>
      <c r="K966" s="233"/>
      <c r="L966" s="349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178"/>
      <c r="Y966" s="178"/>
      <c r="Z966" s="178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49"/>
      <c r="K967" s="233"/>
      <c r="L967" s="349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178"/>
      <c r="Y967" s="178"/>
      <c r="Z967" s="178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49"/>
      <c r="K968" s="233"/>
      <c r="L968" s="349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178"/>
      <c r="Y968" s="178"/>
      <c r="Z968" s="178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49"/>
      <c r="K969" s="233"/>
      <c r="L969" s="349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178"/>
      <c r="Y969" s="178"/>
      <c r="Z969" s="178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49"/>
      <c r="K970" s="233"/>
      <c r="L970" s="349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178"/>
      <c r="Y970" s="178"/>
      <c r="Z970" s="178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49"/>
      <c r="K971" s="233"/>
      <c r="L971" s="349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178"/>
      <c r="Y971" s="178"/>
      <c r="Z971" s="178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49"/>
      <c r="K972" s="233"/>
      <c r="L972" s="349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178"/>
      <c r="Y972" s="178"/>
      <c r="Z972" s="178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49"/>
      <c r="K973" s="233"/>
      <c r="L973" s="349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178"/>
      <c r="Y973" s="178"/>
      <c r="Z973" s="178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49"/>
      <c r="K974" s="233"/>
      <c r="L974" s="34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178"/>
      <c r="Y974" s="178"/>
      <c r="Z974" s="178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49"/>
      <c r="K975" s="233"/>
      <c r="L975" s="34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178"/>
      <c r="Y975" s="178"/>
      <c r="Z975" s="178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49"/>
      <c r="K976" s="233"/>
      <c r="L976" s="34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178"/>
      <c r="Y976" s="178"/>
      <c r="Z976" s="178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49"/>
      <c r="K977" s="233"/>
      <c r="L977" s="34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178"/>
      <c r="Y977" s="178"/>
      <c r="Z977" s="178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49"/>
      <c r="K978" s="233"/>
      <c r="L978" s="34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178"/>
      <c r="Y978" s="178"/>
      <c r="Z978" s="178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49"/>
      <c r="K979" s="233"/>
      <c r="L979" s="349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178"/>
      <c r="Y979" s="178"/>
      <c r="Z979" s="178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49"/>
      <c r="K980" s="233"/>
      <c r="L980" s="34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178"/>
      <c r="Y980" s="178"/>
      <c r="Z980" s="178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49"/>
      <c r="K981" s="233"/>
      <c r="L981" s="34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178"/>
      <c r="Y981" s="178"/>
      <c r="Z981" s="178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49"/>
      <c r="K982" s="233"/>
      <c r="L982" s="34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178"/>
      <c r="Y982" s="178"/>
      <c r="Z982" s="178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49"/>
      <c r="K983" s="233"/>
      <c r="L983" s="349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178"/>
      <c r="Y983" s="178"/>
      <c r="Z983" s="178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49"/>
      <c r="K984" s="233"/>
      <c r="L984" s="349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178"/>
      <c r="Y984" s="178"/>
      <c r="Z984" s="178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49"/>
      <c r="K985" s="233"/>
      <c r="L985" s="349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178"/>
      <c r="Y985" s="178"/>
      <c r="Z985" s="178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49"/>
      <c r="K986" s="233"/>
      <c r="L986" s="349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178"/>
      <c r="Y986" s="178"/>
      <c r="Z986" s="178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49"/>
      <c r="K987" s="233"/>
      <c r="L987" s="349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178"/>
      <c r="Y987" s="178"/>
      <c r="Z987" s="178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49"/>
      <c r="K988" s="233"/>
      <c r="L988" s="349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178"/>
      <c r="Y988" s="178"/>
      <c r="Z988" s="178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49"/>
      <c r="K989" s="233"/>
      <c r="L989" s="349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178"/>
      <c r="Y989" s="178"/>
      <c r="Z989" s="178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49"/>
      <c r="K990" s="233"/>
      <c r="L990" s="349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178"/>
      <c r="Y990" s="178"/>
      <c r="Z990" s="178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49"/>
      <c r="K991" s="233"/>
      <c r="L991" s="349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178"/>
      <c r="Y991" s="178"/>
      <c r="Z991" s="178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49"/>
      <c r="K992" s="233"/>
      <c r="L992" s="349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178"/>
      <c r="Y992" s="178"/>
      <c r="Z992" s="178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49"/>
      <c r="K993" s="233"/>
      <c r="L993" s="34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178"/>
      <c r="Y993" s="178"/>
      <c r="Z993" s="178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49"/>
      <c r="K994" s="233"/>
      <c r="L994" s="349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178"/>
      <c r="Y994" s="178"/>
      <c r="Z994" s="178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49"/>
      <c r="K995" s="233"/>
      <c r="L995" s="349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178"/>
      <c r="Y995" s="178"/>
      <c r="Z995" s="178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49"/>
      <c r="K996" s="233"/>
      <c r="L996" s="349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178"/>
      <c r="Y996" s="178"/>
      <c r="Z996" s="178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49"/>
      <c r="K997" s="233"/>
      <c r="L997" s="349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178"/>
      <c r="Y997" s="178"/>
      <c r="Z997" s="178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49"/>
      <c r="K998" s="233"/>
      <c r="L998" s="349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178"/>
      <c r="Y998" s="178"/>
      <c r="Z998" s="178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</sheetData>
  <mergeCells count="34">
    <mergeCell ref="P3:Q4"/>
    <mergeCell ref="R3:R6"/>
    <mergeCell ref="P5:P6"/>
    <mergeCell ref="Q5:Q6"/>
    <mergeCell ref="E4:E6"/>
    <mergeCell ref="F4:F6"/>
    <mergeCell ref="G4:G6"/>
    <mergeCell ref="H4:H6"/>
    <mergeCell ref="A1:A6"/>
    <mergeCell ref="E1:H2"/>
    <mergeCell ref="I1:AA1"/>
    <mergeCell ref="I2:J2"/>
    <mergeCell ref="K2:AA2"/>
    <mergeCell ref="E3:F3"/>
    <mergeCell ref="G3:H3"/>
    <mergeCell ref="AA5:AA6"/>
    <mergeCell ref="I3:I6"/>
    <mergeCell ref="J3:J6"/>
    <mergeCell ref="K3:K6"/>
    <mergeCell ref="L3:L6"/>
    <mergeCell ref="M3:M6"/>
    <mergeCell ref="N3:O4"/>
    <mergeCell ref="N5:N6"/>
    <mergeCell ref="O5:O6"/>
    <mergeCell ref="S3:W4"/>
    <mergeCell ref="X3:AA4"/>
    <mergeCell ref="U5:U6"/>
    <mergeCell ref="V5:V6"/>
    <mergeCell ref="W5:W6"/>
    <mergeCell ref="X5:X6"/>
    <mergeCell ref="Y5:Y6"/>
    <mergeCell ref="Z5:Z6"/>
    <mergeCell ref="S5:S6"/>
    <mergeCell ref="T5:T6"/>
  </mergeCells>
  <dataValidations count="1"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98"/>
  <sheetViews>
    <sheetView workbookViewId="0"/>
  </sheetViews>
  <sheetFormatPr defaultColWidth="12.5703125" defaultRowHeight="15" customHeight="1"/>
  <cols>
    <col min="1" max="1" width="66" customWidth="1"/>
    <col min="2" max="2" width="24.85546875" hidden="1" customWidth="1"/>
    <col min="3" max="3" width="11.28515625" hidden="1" customWidth="1"/>
    <col min="4" max="4" width="10.42578125" hidden="1" customWidth="1"/>
    <col min="5" max="5" width="12" customWidth="1"/>
    <col min="6" max="6" width="12.140625" customWidth="1"/>
    <col min="7" max="7" width="12" customWidth="1"/>
    <col min="9" max="10" width="11.42578125" customWidth="1"/>
    <col min="11" max="11" width="19" customWidth="1"/>
    <col min="12" max="23" width="9.140625" hidden="1" customWidth="1"/>
  </cols>
  <sheetData>
    <row r="1" spans="1:30" ht="17.25" customHeight="1">
      <c r="A1" s="457" t="s">
        <v>246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0" ht="82.5" customHeight="1">
      <c r="A2" s="391" t="s">
        <v>2</v>
      </c>
      <c r="B2" s="169"/>
      <c r="C2" s="169"/>
      <c r="D2" s="169"/>
      <c r="E2" s="396" t="s">
        <v>247</v>
      </c>
      <c r="F2" s="397"/>
      <c r="G2" s="396" t="s">
        <v>248</v>
      </c>
      <c r="H2" s="397"/>
      <c r="I2" s="396" t="s">
        <v>249</v>
      </c>
      <c r="J2" s="397"/>
      <c r="K2" s="396" t="s">
        <v>250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  <c r="X2" s="350"/>
    </row>
    <row r="3" spans="1:30" ht="14.25" customHeight="1">
      <c r="A3" s="392"/>
      <c r="B3" s="92"/>
      <c r="C3" s="92"/>
      <c r="D3" s="93"/>
      <c r="E3" s="436" t="s">
        <v>251</v>
      </c>
      <c r="F3" s="395" t="s">
        <v>252</v>
      </c>
      <c r="G3" s="436" t="s">
        <v>251</v>
      </c>
      <c r="H3" s="395" t="s">
        <v>253</v>
      </c>
      <c r="I3" s="458" t="s">
        <v>251</v>
      </c>
      <c r="J3" s="458" t="s">
        <v>253</v>
      </c>
      <c r="K3" s="403" t="s">
        <v>252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51"/>
    </row>
    <row r="4" spans="1:30" ht="51" customHeight="1">
      <c r="A4" s="392"/>
      <c r="B4" s="92"/>
      <c r="C4" s="92"/>
      <c r="D4" s="93"/>
      <c r="E4" s="452"/>
      <c r="F4" s="392"/>
      <c r="G4" s="452"/>
      <c r="H4" s="392"/>
      <c r="I4" s="452"/>
      <c r="J4" s="452"/>
      <c r="K4" s="39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51"/>
    </row>
    <row r="5" spans="1:30" ht="13.5" customHeight="1">
      <c r="A5" s="393"/>
      <c r="B5" s="94"/>
      <c r="C5" s="94"/>
      <c r="D5" s="352"/>
      <c r="E5" s="419"/>
      <c r="F5" s="393"/>
      <c r="G5" s="419"/>
      <c r="H5" s="393"/>
      <c r="I5" s="419"/>
      <c r="J5" s="419"/>
      <c r="K5" s="39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4"/>
    </row>
    <row r="6" spans="1:30" ht="12" customHeight="1">
      <c r="A6" s="183" t="s">
        <v>254</v>
      </c>
      <c r="B6" s="355" t="s">
        <v>15</v>
      </c>
      <c r="C6" s="356" t="s">
        <v>16</v>
      </c>
      <c r="D6" s="355" t="s">
        <v>17</v>
      </c>
      <c r="E6" s="183">
        <v>130</v>
      </c>
      <c r="F6" s="183">
        <v>131</v>
      </c>
      <c r="G6" s="183">
        <v>132</v>
      </c>
      <c r="H6" s="183">
        <v>133</v>
      </c>
      <c r="I6" s="183">
        <v>134</v>
      </c>
      <c r="J6" s="357">
        <v>135</v>
      </c>
      <c r="K6" s="183">
        <v>136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</row>
    <row r="7" spans="1:30" ht="12.75" hidden="1" customHeight="1">
      <c r="A7" s="95" t="s">
        <v>115</v>
      </c>
      <c r="B7" s="358"/>
      <c r="C7" s="358"/>
      <c r="D7" s="358"/>
      <c r="E7" s="358"/>
      <c r="F7" s="358"/>
      <c r="G7" s="358"/>
      <c r="H7" s="358"/>
      <c r="I7" s="358"/>
      <c r="J7" s="359"/>
      <c r="K7" s="35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30" ht="12.75" hidden="1" customHeight="1">
      <c r="A8" s="95" t="s">
        <v>116</v>
      </c>
      <c r="B8" s="358"/>
      <c r="C8" s="358"/>
      <c r="D8" s="358"/>
      <c r="E8" s="358"/>
      <c r="F8" s="358"/>
      <c r="G8" s="358"/>
      <c r="H8" s="358"/>
      <c r="I8" s="358"/>
      <c r="J8" s="359"/>
      <c r="K8" s="35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30" ht="15" hidden="1" customHeight="1">
      <c r="A9" s="95" t="s">
        <v>117</v>
      </c>
      <c r="B9" s="358"/>
      <c r="C9" s="358"/>
      <c r="D9" s="358"/>
      <c r="E9" s="194"/>
      <c r="F9" s="194"/>
      <c r="G9" s="194"/>
      <c r="H9" s="194"/>
      <c r="I9" s="194"/>
      <c r="J9" s="196"/>
      <c r="K9" s="19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30" ht="16.5" customHeight="1">
      <c r="A10" s="15" t="s">
        <v>18</v>
      </c>
      <c r="B10" s="16"/>
      <c r="C10" s="16"/>
      <c r="D10" s="17"/>
      <c r="E10" s="18">
        <f t="shared" ref="E10:W10" si="0">E11+E12</f>
        <v>1439</v>
      </c>
      <c r="F10" s="18">
        <f t="shared" si="0"/>
        <v>28</v>
      </c>
      <c r="G10" s="18">
        <f t="shared" si="0"/>
        <v>2725</v>
      </c>
      <c r="H10" s="18">
        <f t="shared" si="0"/>
        <v>453</v>
      </c>
      <c r="I10" s="18">
        <f t="shared" si="0"/>
        <v>1667</v>
      </c>
      <c r="J10" s="18">
        <f t="shared" si="0"/>
        <v>56</v>
      </c>
      <c r="K10" s="18">
        <f t="shared" si="0"/>
        <v>148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</row>
    <row r="11" spans="1:30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755</v>
      </c>
      <c r="F11" s="22">
        <v>10</v>
      </c>
      <c r="G11" s="22">
        <v>1640</v>
      </c>
      <c r="H11" s="22">
        <v>410</v>
      </c>
      <c r="I11" s="22">
        <v>1443</v>
      </c>
      <c r="J11" s="22">
        <v>24</v>
      </c>
      <c r="K11" s="22">
        <v>102</v>
      </c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</row>
    <row r="12" spans="1:30" ht="1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684</v>
      </c>
      <c r="F12" s="22">
        <v>18</v>
      </c>
      <c r="G12" s="22">
        <v>1085</v>
      </c>
      <c r="H12" s="22">
        <v>43</v>
      </c>
      <c r="I12" s="22">
        <v>224</v>
      </c>
      <c r="J12" s="22">
        <v>32</v>
      </c>
      <c r="K12" s="22">
        <v>46</v>
      </c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1"/>
    </row>
    <row r="13" spans="1:30" ht="14.25" customHeight="1">
      <c r="A13" s="23" t="s">
        <v>25</v>
      </c>
      <c r="B13" s="16"/>
      <c r="C13" s="16"/>
      <c r="D13" s="17"/>
      <c r="E13" s="24">
        <f t="shared" ref="E13:W13" si="1">SUM(E14:E15)</f>
        <v>29148</v>
      </c>
      <c r="F13" s="24">
        <f t="shared" si="1"/>
        <v>179</v>
      </c>
      <c r="G13" s="24">
        <f t="shared" si="1"/>
        <v>15664</v>
      </c>
      <c r="H13" s="24">
        <f t="shared" si="1"/>
        <v>887</v>
      </c>
      <c r="I13" s="24">
        <f t="shared" si="1"/>
        <v>64826</v>
      </c>
      <c r="J13" s="24">
        <f t="shared" si="1"/>
        <v>1635</v>
      </c>
      <c r="K13" s="24">
        <f t="shared" si="1"/>
        <v>1771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24">
        <f t="shared" si="1"/>
        <v>0</v>
      </c>
      <c r="P13" s="24">
        <f t="shared" si="1"/>
        <v>0</v>
      </c>
      <c r="Q13" s="24">
        <f t="shared" si="1"/>
        <v>0</v>
      </c>
      <c r="R13" s="24">
        <f t="shared" si="1"/>
        <v>0</v>
      </c>
      <c r="S13" s="24">
        <f t="shared" si="1"/>
        <v>0</v>
      </c>
      <c r="T13" s="24">
        <f t="shared" si="1"/>
        <v>0</v>
      </c>
      <c r="U13" s="24">
        <f t="shared" si="1"/>
        <v>0</v>
      </c>
      <c r="V13" s="24">
        <f t="shared" si="1"/>
        <v>0</v>
      </c>
      <c r="W13" s="362">
        <f t="shared" si="1"/>
        <v>0</v>
      </c>
      <c r="X13" s="104"/>
      <c r="Y13" s="104"/>
      <c r="Z13" s="104"/>
      <c r="AA13" s="104"/>
      <c r="AB13" s="104"/>
      <c r="AC13" s="104"/>
      <c r="AD13" s="104"/>
    </row>
    <row r="14" spans="1:30" ht="14.2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15585</v>
      </c>
      <c r="F14" s="26">
        <v>112</v>
      </c>
      <c r="G14" s="26">
        <v>15196</v>
      </c>
      <c r="H14" s="26">
        <v>855</v>
      </c>
      <c r="I14" s="26">
        <v>17609</v>
      </c>
      <c r="J14" s="26">
        <v>551</v>
      </c>
      <c r="K14" s="26">
        <v>674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363"/>
      <c r="X14" s="225"/>
      <c r="Y14" s="225"/>
      <c r="Z14" s="225"/>
      <c r="AA14" s="225"/>
      <c r="AB14" s="225"/>
      <c r="AC14" s="225"/>
      <c r="AD14" s="252"/>
    </row>
    <row r="15" spans="1:30" ht="12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13563</v>
      </c>
      <c r="F15" s="29">
        <v>67</v>
      </c>
      <c r="G15" s="29">
        <v>468</v>
      </c>
      <c r="H15" s="29">
        <v>32</v>
      </c>
      <c r="I15" s="29">
        <v>47217</v>
      </c>
      <c r="J15" s="29">
        <v>1084</v>
      </c>
      <c r="K15" s="29">
        <v>1097</v>
      </c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5"/>
      <c r="X15" s="104"/>
      <c r="Y15" s="104"/>
      <c r="Z15" s="104"/>
      <c r="AA15" s="104"/>
      <c r="AB15" s="104"/>
      <c r="AC15" s="104"/>
      <c r="AD15" s="104"/>
    </row>
    <row r="16" spans="1:30" ht="24.75" customHeight="1">
      <c r="A16" s="23" t="s">
        <v>32</v>
      </c>
      <c r="B16" s="16"/>
      <c r="C16" s="16"/>
      <c r="D16" s="30"/>
      <c r="E16" s="24">
        <f t="shared" ref="E16:W16" si="2">E17+E18+E21+E22</f>
        <v>13529</v>
      </c>
      <c r="F16" s="24">
        <f t="shared" si="2"/>
        <v>133</v>
      </c>
      <c r="G16" s="24">
        <f t="shared" si="2"/>
        <v>4048</v>
      </c>
      <c r="H16" s="24">
        <f t="shared" si="2"/>
        <v>355</v>
      </c>
      <c r="I16" s="24">
        <f t="shared" si="2"/>
        <v>28984</v>
      </c>
      <c r="J16" s="24">
        <f t="shared" si="2"/>
        <v>1394</v>
      </c>
      <c r="K16" s="24">
        <f t="shared" si="2"/>
        <v>1417</v>
      </c>
      <c r="L16" s="24">
        <f t="shared" si="2"/>
        <v>0</v>
      </c>
      <c r="M16" s="24">
        <f t="shared" si="2"/>
        <v>0</v>
      </c>
      <c r="N16" s="24">
        <f t="shared" si="2"/>
        <v>0</v>
      </c>
      <c r="O16" s="24">
        <f t="shared" si="2"/>
        <v>0</v>
      </c>
      <c r="P16" s="24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  <c r="T16" s="24">
        <f t="shared" si="2"/>
        <v>0</v>
      </c>
      <c r="U16" s="24">
        <f t="shared" si="2"/>
        <v>0</v>
      </c>
      <c r="V16" s="24">
        <f t="shared" si="2"/>
        <v>0</v>
      </c>
      <c r="W16" s="362">
        <f t="shared" si="2"/>
        <v>0</v>
      </c>
    </row>
    <row r="17" spans="1:23" ht="13.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366">
        <v>4752</v>
      </c>
      <c r="F17" s="28">
        <v>70</v>
      </c>
      <c r="G17" s="367">
        <v>3564</v>
      </c>
      <c r="H17" s="227">
        <v>220</v>
      </c>
      <c r="I17" s="28">
        <v>5044</v>
      </c>
      <c r="J17" s="28">
        <v>216</v>
      </c>
      <c r="K17" s="28">
        <v>232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27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K18" si="3">E19+E20+E33+E39+E45+E48</f>
        <v>1057</v>
      </c>
      <c r="F18" s="47">
        <f t="shared" si="3"/>
        <v>9</v>
      </c>
      <c r="G18" s="47">
        <f t="shared" si="3"/>
        <v>32</v>
      </c>
      <c r="H18" s="47">
        <f t="shared" si="3"/>
        <v>4</v>
      </c>
      <c r="I18" s="47">
        <f t="shared" si="3"/>
        <v>914</v>
      </c>
      <c r="J18" s="47">
        <f t="shared" si="3"/>
        <v>50</v>
      </c>
      <c r="K18" s="47">
        <f t="shared" si="3"/>
        <v>50</v>
      </c>
      <c r="L18" s="368">
        <f t="shared" ref="L18:W18" si="4">L33+L39+L45+L48</f>
        <v>0</v>
      </c>
      <c r="M18" s="368">
        <f t="shared" si="4"/>
        <v>0</v>
      </c>
      <c r="N18" s="368">
        <f t="shared" si="4"/>
        <v>0</v>
      </c>
      <c r="O18" s="368">
        <f t="shared" si="4"/>
        <v>0</v>
      </c>
      <c r="P18" s="368">
        <f t="shared" si="4"/>
        <v>0</v>
      </c>
      <c r="Q18" s="368">
        <f t="shared" si="4"/>
        <v>0</v>
      </c>
      <c r="R18" s="368">
        <f t="shared" si="4"/>
        <v>0</v>
      </c>
      <c r="S18" s="368">
        <f t="shared" si="4"/>
        <v>0</v>
      </c>
      <c r="T18" s="368">
        <f t="shared" si="4"/>
        <v>0</v>
      </c>
      <c r="U18" s="368">
        <f t="shared" si="4"/>
        <v>0</v>
      </c>
      <c r="V18" s="368">
        <f t="shared" si="4"/>
        <v>0</v>
      </c>
      <c r="W18" s="368">
        <f t="shared" si="4"/>
        <v>0</v>
      </c>
    </row>
    <row r="19" spans="1:23" ht="15" customHeight="1">
      <c r="A19" s="42" t="s">
        <v>39</v>
      </c>
      <c r="B19" s="43"/>
      <c r="C19" s="43"/>
      <c r="D19" s="44"/>
      <c r="E19" s="28">
        <v>0</v>
      </c>
      <c r="F19" s="28">
        <v>0</v>
      </c>
      <c r="G19" s="28">
        <v>0</v>
      </c>
      <c r="H19" s="28">
        <v>0</v>
      </c>
      <c r="I19" s="28">
        <v>72</v>
      </c>
      <c r="J19" s="28">
        <v>6</v>
      </c>
      <c r="K19" s="28">
        <v>6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ht="15" customHeight="1">
      <c r="A20" s="42" t="s">
        <v>40</v>
      </c>
      <c r="B20" s="43"/>
      <c r="C20" s="43"/>
      <c r="D20" s="44"/>
      <c r="E20" s="45">
        <v>0</v>
      </c>
      <c r="F20" s="45">
        <v>0</v>
      </c>
      <c r="G20" s="45">
        <v>0</v>
      </c>
      <c r="H20" s="45">
        <v>0</v>
      </c>
      <c r="I20" s="45">
        <v>8</v>
      </c>
      <c r="J20" s="45">
        <v>1</v>
      </c>
      <c r="K20" s="45">
        <v>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ht="16.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W21" si="5">E40</f>
        <v>0</v>
      </c>
      <c r="F21" s="47">
        <f t="shared" si="5"/>
        <v>0</v>
      </c>
      <c r="G21" s="47">
        <f t="shared" si="5"/>
        <v>4</v>
      </c>
      <c r="H21" s="47">
        <f t="shared" si="5"/>
        <v>2</v>
      </c>
      <c r="I21" s="47">
        <f t="shared" si="5"/>
        <v>276</v>
      </c>
      <c r="J21" s="47">
        <f t="shared" si="5"/>
        <v>29</v>
      </c>
      <c r="K21" s="47">
        <f t="shared" si="5"/>
        <v>29</v>
      </c>
      <c r="L21" s="368">
        <f t="shared" si="5"/>
        <v>0</v>
      </c>
      <c r="M21" s="368">
        <f t="shared" si="5"/>
        <v>0</v>
      </c>
      <c r="N21" s="368">
        <f t="shared" si="5"/>
        <v>0</v>
      </c>
      <c r="O21" s="368">
        <f t="shared" si="5"/>
        <v>0</v>
      </c>
      <c r="P21" s="368">
        <f t="shared" si="5"/>
        <v>0</v>
      </c>
      <c r="Q21" s="368">
        <f t="shared" si="5"/>
        <v>0</v>
      </c>
      <c r="R21" s="368">
        <f t="shared" si="5"/>
        <v>0</v>
      </c>
      <c r="S21" s="368">
        <f t="shared" si="5"/>
        <v>0</v>
      </c>
      <c r="T21" s="368">
        <f t="shared" si="5"/>
        <v>0</v>
      </c>
      <c r="U21" s="368">
        <f t="shared" si="5"/>
        <v>0</v>
      </c>
      <c r="V21" s="368">
        <f t="shared" si="5"/>
        <v>0</v>
      </c>
      <c r="W21" s="368">
        <f t="shared" si="5"/>
        <v>0</v>
      </c>
    </row>
    <row r="22" spans="1:23" ht="13.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W22" si="6">E23+E24</f>
        <v>7720</v>
      </c>
      <c r="F22" s="47">
        <f t="shared" si="6"/>
        <v>54</v>
      </c>
      <c r="G22" s="47">
        <f t="shared" si="6"/>
        <v>448</v>
      </c>
      <c r="H22" s="47">
        <f t="shared" si="6"/>
        <v>129</v>
      </c>
      <c r="I22" s="47">
        <f t="shared" si="6"/>
        <v>22750</v>
      </c>
      <c r="J22" s="47">
        <f t="shared" si="6"/>
        <v>1099</v>
      </c>
      <c r="K22" s="47">
        <f t="shared" si="6"/>
        <v>1106</v>
      </c>
      <c r="L22" s="368">
        <f t="shared" si="6"/>
        <v>0</v>
      </c>
      <c r="M22" s="368">
        <f t="shared" si="6"/>
        <v>0</v>
      </c>
      <c r="N22" s="368">
        <f t="shared" si="6"/>
        <v>0</v>
      </c>
      <c r="O22" s="368">
        <f t="shared" si="6"/>
        <v>0</v>
      </c>
      <c r="P22" s="368">
        <f t="shared" si="6"/>
        <v>0</v>
      </c>
      <c r="Q22" s="368">
        <f t="shared" si="6"/>
        <v>0</v>
      </c>
      <c r="R22" s="368">
        <f t="shared" si="6"/>
        <v>0</v>
      </c>
      <c r="S22" s="368">
        <f t="shared" si="6"/>
        <v>0</v>
      </c>
      <c r="T22" s="368">
        <f t="shared" si="6"/>
        <v>0</v>
      </c>
      <c r="U22" s="368">
        <f t="shared" si="6"/>
        <v>0</v>
      </c>
      <c r="V22" s="368">
        <f t="shared" si="6"/>
        <v>0</v>
      </c>
      <c r="W22" s="368">
        <f t="shared" si="6"/>
        <v>0</v>
      </c>
    </row>
    <row r="23" spans="1:23" ht="18.75" customHeight="1">
      <c r="A23" s="20" t="s">
        <v>47</v>
      </c>
      <c r="B23" s="2"/>
      <c r="C23" s="2"/>
      <c r="D23" s="49"/>
      <c r="E23" s="28">
        <v>3672</v>
      </c>
      <c r="F23" s="28">
        <v>27</v>
      </c>
      <c r="G23" s="28">
        <v>448</v>
      </c>
      <c r="H23" s="28">
        <v>129</v>
      </c>
      <c r="I23" s="28">
        <v>16202</v>
      </c>
      <c r="J23" s="28">
        <v>725</v>
      </c>
      <c r="K23" s="28">
        <v>725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7.25" customHeight="1">
      <c r="A24" s="20" t="s">
        <v>48</v>
      </c>
      <c r="B24" s="2"/>
      <c r="C24" s="2"/>
      <c r="D24" s="49"/>
      <c r="E24" s="26">
        <v>4048</v>
      </c>
      <c r="F24" s="26">
        <v>27</v>
      </c>
      <c r="G24" s="26">
        <v>0</v>
      </c>
      <c r="H24" s="26">
        <v>0</v>
      </c>
      <c r="I24" s="26">
        <v>6548</v>
      </c>
      <c r="J24" s="26">
        <v>374</v>
      </c>
      <c r="K24" s="26">
        <v>381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spans="1:23" ht="14.25" customHeight="1">
      <c r="A25" s="23" t="s">
        <v>49</v>
      </c>
      <c r="B25" s="16"/>
      <c r="C25" s="16"/>
      <c r="D25" s="51"/>
      <c r="E25" s="24">
        <f t="shared" ref="E25:L25" si="7">SUM(E26,E27,E30,E31 +E37)</f>
        <v>255</v>
      </c>
      <c r="F25" s="24">
        <f t="shared" si="7"/>
        <v>16</v>
      </c>
      <c r="G25" s="24">
        <f t="shared" si="7"/>
        <v>295</v>
      </c>
      <c r="H25" s="24">
        <f t="shared" si="7"/>
        <v>176</v>
      </c>
      <c r="I25" s="24">
        <f t="shared" si="7"/>
        <v>997</v>
      </c>
      <c r="J25" s="24">
        <f t="shared" si="7"/>
        <v>38</v>
      </c>
      <c r="K25" s="24">
        <f t="shared" si="7"/>
        <v>38</v>
      </c>
      <c r="L25" s="24">
        <f t="shared" si="7"/>
        <v>0</v>
      </c>
      <c r="M25" s="24">
        <f t="shared" ref="M25:W25" si="8">SUM(M26,M27,M30,M31+M37)</f>
        <v>0</v>
      </c>
      <c r="N25" s="24">
        <f t="shared" si="8"/>
        <v>0</v>
      </c>
      <c r="O25" s="24">
        <f t="shared" si="8"/>
        <v>0</v>
      </c>
      <c r="P25" s="24">
        <f t="shared" si="8"/>
        <v>0</v>
      </c>
      <c r="Q25" s="24">
        <f t="shared" si="8"/>
        <v>0</v>
      </c>
      <c r="R25" s="24">
        <f t="shared" si="8"/>
        <v>0</v>
      </c>
      <c r="S25" s="24">
        <f t="shared" si="8"/>
        <v>0</v>
      </c>
      <c r="T25" s="24">
        <f t="shared" si="8"/>
        <v>0</v>
      </c>
      <c r="U25" s="24">
        <f t="shared" si="8"/>
        <v>0</v>
      </c>
      <c r="V25" s="24">
        <f t="shared" si="8"/>
        <v>0</v>
      </c>
      <c r="W25" s="24">
        <f t="shared" si="8"/>
        <v>0</v>
      </c>
    </row>
    <row r="26" spans="1:23" ht="14.25" customHeight="1">
      <c r="A26" s="110" t="s">
        <v>147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225</v>
      </c>
      <c r="F26" s="28">
        <v>3</v>
      </c>
      <c r="G26" s="28">
        <v>0</v>
      </c>
      <c r="H26" s="28">
        <v>0</v>
      </c>
      <c r="I26" s="28">
        <v>493</v>
      </c>
      <c r="J26" s="28">
        <v>14</v>
      </c>
      <c r="K26" s="28">
        <v>14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ht="14.25" customHeight="1">
      <c r="A27" s="53" t="s">
        <v>53</v>
      </c>
      <c r="B27" s="54"/>
      <c r="C27" s="54"/>
      <c r="D27" s="55"/>
      <c r="E27" s="56">
        <f t="shared" ref="E27:W27" si="9">SUM(E28,E29)</f>
        <v>30</v>
      </c>
      <c r="F27" s="56">
        <f t="shared" si="9"/>
        <v>13</v>
      </c>
      <c r="G27" s="56">
        <f t="shared" si="9"/>
        <v>12</v>
      </c>
      <c r="H27" s="56">
        <f t="shared" si="9"/>
        <v>176</v>
      </c>
      <c r="I27" s="56">
        <f t="shared" si="9"/>
        <v>438</v>
      </c>
      <c r="J27" s="56">
        <f t="shared" si="9"/>
        <v>20</v>
      </c>
      <c r="K27" s="56">
        <f t="shared" si="9"/>
        <v>20</v>
      </c>
      <c r="L27" s="86">
        <f t="shared" si="9"/>
        <v>0</v>
      </c>
      <c r="M27" s="86">
        <f t="shared" si="9"/>
        <v>0</v>
      </c>
      <c r="N27" s="86">
        <f t="shared" si="9"/>
        <v>0</v>
      </c>
      <c r="O27" s="86">
        <f t="shared" si="9"/>
        <v>0</v>
      </c>
      <c r="P27" s="86">
        <f t="shared" si="9"/>
        <v>0</v>
      </c>
      <c r="Q27" s="86">
        <f t="shared" si="9"/>
        <v>0</v>
      </c>
      <c r="R27" s="86">
        <f t="shared" si="9"/>
        <v>0</v>
      </c>
      <c r="S27" s="86">
        <f t="shared" si="9"/>
        <v>0</v>
      </c>
      <c r="T27" s="86">
        <f t="shared" si="9"/>
        <v>0</v>
      </c>
      <c r="U27" s="86">
        <f t="shared" si="9"/>
        <v>0</v>
      </c>
      <c r="V27" s="86">
        <f t="shared" si="9"/>
        <v>0</v>
      </c>
      <c r="W27" s="86">
        <f t="shared" si="9"/>
        <v>0</v>
      </c>
    </row>
    <row r="28" spans="1:23" ht="12.7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30</v>
      </c>
      <c r="F28" s="28">
        <v>13</v>
      </c>
      <c r="G28" s="28">
        <v>12</v>
      </c>
      <c r="H28" s="28">
        <v>176</v>
      </c>
      <c r="I28" s="28">
        <v>405</v>
      </c>
      <c r="J28" s="28">
        <v>13</v>
      </c>
      <c r="K28" s="28">
        <v>13</v>
      </c>
      <c r="L28" s="369"/>
      <c r="M28" s="45"/>
      <c r="N28" s="45"/>
      <c r="O28" s="369"/>
      <c r="P28" s="45"/>
      <c r="Q28" s="369"/>
      <c r="R28" s="45"/>
      <c r="S28" s="45"/>
      <c r="T28" s="369"/>
      <c r="U28" s="45"/>
      <c r="V28" s="369"/>
      <c r="W28" s="45"/>
    </row>
    <row r="29" spans="1:23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0</v>
      </c>
      <c r="F29" s="28">
        <v>0</v>
      </c>
      <c r="G29" s="28">
        <v>0</v>
      </c>
      <c r="H29" s="28">
        <v>0</v>
      </c>
      <c r="I29" s="28">
        <v>33</v>
      </c>
      <c r="J29" s="28">
        <v>7</v>
      </c>
      <c r="K29" s="28">
        <v>7</v>
      </c>
      <c r="L29" s="370"/>
      <c r="M29" s="45"/>
      <c r="N29" s="45"/>
      <c r="O29" s="370"/>
      <c r="P29" s="45"/>
      <c r="Q29" s="370"/>
      <c r="R29" s="45"/>
      <c r="S29" s="45"/>
      <c r="T29" s="370"/>
      <c r="U29" s="45"/>
      <c r="V29" s="370"/>
      <c r="W29" s="45"/>
    </row>
    <row r="30" spans="1:23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371"/>
      <c r="M30" s="45"/>
      <c r="N30" s="45"/>
      <c r="O30" s="371"/>
      <c r="P30" s="45"/>
      <c r="Q30" s="371"/>
      <c r="R30" s="45"/>
      <c r="S30" s="45"/>
      <c r="T30" s="371"/>
      <c r="U30" s="45"/>
      <c r="V30" s="371"/>
      <c r="W30" s="45"/>
    </row>
    <row r="31" spans="1:23" ht="12.75" customHeight="1">
      <c r="A31" s="53" t="s">
        <v>63</v>
      </c>
      <c r="B31" s="54"/>
      <c r="C31" s="54"/>
      <c r="D31" s="62"/>
      <c r="E31" s="56">
        <f t="shared" ref="E31:W31" si="10">E34</f>
        <v>0</v>
      </c>
      <c r="F31" s="56">
        <f t="shared" si="10"/>
        <v>0</v>
      </c>
      <c r="G31" s="56">
        <f t="shared" si="10"/>
        <v>283</v>
      </c>
      <c r="H31" s="56">
        <f t="shared" si="10"/>
        <v>0</v>
      </c>
      <c r="I31" s="56">
        <f t="shared" si="10"/>
        <v>66</v>
      </c>
      <c r="J31" s="56">
        <f t="shared" si="10"/>
        <v>4</v>
      </c>
      <c r="K31" s="56">
        <f t="shared" si="10"/>
        <v>4</v>
      </c>
      <c r="L31" s="372">
        <f t="shared" si="10"/>
        <v>0</v>
      </c>
      <c r="M31" s="86">
        <f t="shared" si="10"/>
        <v>0</v>
      </c>
      <c r="N31" s="86">
        <f t="shared" si="10"/>
        <v>0</v>
      </c>
      <c r="O31" s="372">
        <f t="shared" si="10"/>
        <v>0</v>
      </c>
      <c r="P31" s="86">
        <f t="shared" si="10"/>
        <v>0</v>
      </c>
      <c r="Q31" s="372">
        <f t="shared" si="10"/>
        <v>0</v>
      </c>
      <c r="R31" s="86">
        <f t="shared" si="10"/>
        <v>0</v>
      </c>
      <c r="S31" s="86">
        <f t="shared" si="10"/>
        <v>0</v>
      </c>
      <c r="T31" s="372">
        <f t="shared" si="10"/>
        <v>0</v>
      </c>
      <c r="U31" s="86">
        <f t="shared" si="10"/>
        <v>0</v>
      </c>
      <c r="V31" s="372">
        <f t="shared" si="10"/>
        <v>0</v>
      </c>
      <c r="W31" s="86">
        <f t="shared" si="10"/>
        <v>0</v>
      </c>
    </row>
    <row r="32" spans="1:23" ht="12.75" customHeight="1">
      <c r="A32" s="119" t="s">
        <v>148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28</v>
      </c>
      <c r="F32" s="131">
        <v>4</v>
      </c>
      <c r="G32" s="131">
        <v>283</v>
      </c>
      <c r="H32" s="131">
        <v>37</v>
      </c>
      <c r="I32" s="131">
        <v>682</v>
      </c>
      <c r="J32" s="131">
        <v>40</v>
      </c>
      <c r="K32" s="131">
        <v>40</v>
      </c>
      <c r="L32" s="373"/>
      <c r="M32" s="364"/>
      <c r="N32" s="364"/>
      <c r="O32" s="373"/>
      <c r="P32" s="364"/>
      <c r="Q32" s="373"/>
      <c r="R32" s="364"/>
      <c r="S32" s="364"/>
      <c r="T32" s="373"/>
      <c r="U32" s="364"/>
      <c r="V32" s="373"/>
      <c r="W32" s="364"/>
    </row>
    <row r="33" spans="1:23" ht="38.2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113">
        <v>0</v>
      </c>
      <c r="F33" s="114">
        <v>0</v>
      </c>
      <c r="G33" s="114">
        <v>0</v>
      </c>
      <c r="H33" s="114">
        <v>0</v>
      </c>
      <c r="I33" s="114">
        <v>92</v>
      </c>
      <c r="J33" s="114">
        <v>5</v>
      </c>
      <c r="K33" s="114">
        <v>5</v>
      </c>
      <c r="L33" s="373"/>
      <c r="M33" s="364"/>
      <c r="N33" s="364"/>
      <c r="O33" s="373"/>
      <c r="P33" s="364"/>
      <c r="Q33" s="373"/>
      <c r="R33" s="364"/>
      <c r="S33" s="364"/>
      <c r="T33" s="373"/>
      <c r="U33" s="364"/>
      <c r="V33" s="373"/>
      <c r="W33" s="364"/>
    </row>
    <row r="34" spans="1:23" ht="12.7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374">
        <v>0</v>
      </c>
      <c r="F34" s="375">
        <v>0</v>
      </c>
      <c r="G34" s="375">
        <v>283</v>
      </c>
      <c r="H34" s="375">
        <v>0</v>
      </c>
      <c r="I34" s="375">
        <v>66</v>
      </c>
      <c r="J34" s="375">
        <v>4</v>
      </c>
      <c r="K34" s="375">
        <v>4</v>
      </c>
      <c r="L34" s="373"/>
      <c r="M34" s="364"/>
      <c r="N34" s="364"/>
      <c r="O34" s="373"/>
      <c r="P34" s="364"/>
      <c r="Q34" s="373"/>
      <c r="R34" s="364"/>
      <c r="S34" s="364"/>
      <c r="T34" s="373"/>
      <c r="U34" s="364"/>
      <c r="V34" s="373"/>
      <c r="W34" s="364"/>
    </row>
    <row r="35" spans="1:23" ht="12.75" customHeight="1">
      <c r="A35" s="116" t="s">
        <v>73</v>
      </c>
      <c r="B35" s="2"/>
      <c r="C35" s="2"/>
      <c r="D35" s="3"/>
      <c r="E35" s="76">
        <f t="shared" ref="E35:W35" si="11">SUM(E32:E34)</f>
        <v>28</v>
      </c>
      <c r="F35" s="76">
        <f t="shared" si="11"/>
        <v>4</v>
      </c>
      <c r="G35" s="76">
        <f t="shared" si="11"/>
        <v>566</v>
      </c>
      <c r="H35" s="76">
        <f t="shared" si="11"/>
        <v>37</v>
      </c>
      <c r="I35" s="76">
        <f t="shared" si="11"/>
        <v>840</v>
      </c>
      <c r="J35" s="76">
        <f t="shared" si="11"/>
        <v>49</v>
      </c>
      <c r="K35" s="76">
        <f t="shared" si="11"/>
        <v>49</v>
      </c>
      <c r="L35" s="376">
        <f t="shared" si="11"/>
        <v>0</v>
      </c>
      <c r="M35" s="377">
        <f t="shared" si="11"/>
        <v>0</v>
      </c>
      <c r="N35" s="377">
        <f t="shared" si="11"/>
        <v>0</v>
      </c>
      <c r="O35" s="376">
        <f t="shared" si="11"/>
        <v>0</v>
      </c>
      <c r="P35" s="377">
        <f t="shared" si="11"/>
        <v>0</v>
      </c>
      <c r="Q35" s="376">
        <f t="shared" si="11"/>
        <v>0</v>
      </c>
      <c r="R35" s="377">
        <f t="shared" si="11"/>
        <v>0</v>
      </c>
      <c r="S35" s="377">
        <f t="shared" si="11"/>
        <v>0</v>
      </c>
      <c r="T35" s="376">
        <f t="shared" si="11"/>
        <v>0</v>
      </c>
      <c r="U35" s="377">
        <f t="shared" si="11"/>
        <v>0</v>
      </c>
      <c r="V35" s="376">
        <f t="shared" si="11"/>
        <v>0</v>
      </c>
      <c r="W35" s="377">
        <f t="shared" si="11"/>
        <v>0</v>
      </c>
    </row>
    <row r="36" spans="1:23" ht="12.75" customHeight="1">
      <c r="A36" s="117" t="s">
        <v>74</v>
      </c>
      <c r="B36" s="54"/>
      <c r="C36" s="54"/>
      <c r="D36" s="62"/>
      <c r="E36" s="78">
        <f t="shared" ref="E36:W36" si="12">E38+E39+E40</f>
        <v>2122</v>
      </c>
      <c r="F36" s="78">
        <f t="shared" si="12"/>
        <v>25</v>
      </c>
      <c r="G36" s="78">
        <f t="shared" si="12"/>
        <v>625</v>
      </c>
      <c r="H36" s="78">
        <f t="shared" si="12"/>
        <v>37</v>
      </c>
      <c r="I36" s="78">
        <f t="shared" si="12"/>
        <v>1376</v>
      </c>
      <c r="J36" s="78">
        <f t="shared" si="12"/>
        <v>86</v>
      </c>
      <c r="K36" s="78">
        <f t="shared" si="12"/>
        <v>88</v>
      </c>
      <c r="L36" s="378">
        <f t="shared" si="12"/>
        <v>0</v>
      </c>
      <c r="M36" s="378">
        <f t="shared" si="12"/>
        <v>0</v>
      </c>
      <c r="N36" s="378">
        <f t="shared" si="12"/>
        <v>0</v>
      </c>
      <c r="O36" s="378">
        <f t="shared" si="12"/>
        <v>0</v>
      </c>
      <c r="P36" s="378">
        <f t="shared" si="12"/>
        <v>0</v>
      </c>
      <c r="Q36" s="378">
        <f t="shared" si="12"/>
        <v>0</v>
      </c>
      <c r="R36" s="378">
        <f t="shared" si="12"/>
        <v>0</v>
      </c>
      <c r="S36" s="378">
        <f t="shared" si="12"/>
        <v>0</v>
      </c>
      <c r="T36" s="378">
        <f t="shared" si="12"/>
        <v>0</v>
      </c>
      <c r="U36" s="378">
        <f t="shared" si="12"/>
        <v>0</v>
      </c>
      <c r="V36" s="378">
        <f t="shared" si="12"/>
        <v>0</v>
      </c>
      <c r="W36" s="378">
        <f t="shared" si="12"/>
        <v>0</v>
      </c>
    </row>
    <row r="37" spans="1:23" ht="12.75" customHeight="1">
      <c r="A37" s="118" t="s">
        <v>75</v>
      </c>
      <c r="B37" s="54"/>
      <c r="C37" s="54"/>
      <c r="D37" s="62"/>
      <c r="E37" s="56">
        <f t="shared" ref="E37:W37" si="13">E41</f>
        <v>0</v>
      </c>
      <c r="F37" s="56">
        <f t="shared" si="13"/>
        <v>0</v>
      </c>
      <c r="G37" s="56">
        <f t="shared" si="13"/>
        <v>0</v>
      </c>
      <c r="H37" s="56">
        <f t="shared" si="13"/>
        <v>0</v>
      </c>
      <c r="I37" s="56">
        <f t="shared" si="13"/>
        <v>0</v>
      </c>
      <c r="J37" s="56">
        <f t="shared" si="13"/>
        <v>0</v>
      </c>
      <c r="K37" s="56">
        <f t="shared" si="13"/>
        <v>0</v>
      </c>
      <c r="L37" s="86">
        <f t="shared" si="13"/>
        <v>0</v>
      </c>
      <c r="M37" s="86">
        <f t="shared" si="13"/>
        <v>0</v>
      </c>
      <c r="N37" s="86">
        <f t="shared" si="13"/>
        <v>0</v>
      </c>
      <c r="O37" s="86">
        <f t="shared" si="13"/>
        <v>0</v>
      </c>
      <c r="P37" s="86">
        <f t="shared" si="13"/>
        <v>0</v>
      </c>
      <c r="Q37" s="86">
        <f t="shared" si="13"/>
        <v>0</v>
      </c>
      <c r="R37" s="86">
        <f t="shared" si="13"/>
        <v>0</v>
      </c>
      <c r="S37" s="86">
        <f t="shared" si="13"/>
        <v>0</v>
      </c>
      <c r="T37" s="86">
        <f t="shared" si="13"/>
        <v>0</v>
      </c>
      <c r="U37" s="86">
        <f t="shared" si="13"/>
        <v>0</v>
      </c>
      <c r="V37" s="86">
        <f t="shared" si="13"/>
        <v>0</v>
      </c>
      <c r="W37" s="86">
        <f t="shared" si="13"/>
        <v>0</v>
      </c>
    </row>
    <row r="38" spans="1:23" ht="14.25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1575</v>
      </c>
      <c r="F38" s="28">
        <v>21</v>
      </c>
      <c r="G38" s="28">
        <v>621</v>
      </c>
      <c r="H38" s="28">
        <v>35</v>
      </c>
      <c r="I38" s="28">
        <v>739</v>
      </c>
      <c r="J38" s="28">
        <v>33</v>
      </c>
      <c r="K38" s="28">
        <v>35</v>
      </c>
      <c r="L38" s="370"/>
      <c r="M38" s="45"/>
      <c r="N38" s="45"/>
      <c r="O38" s="370"/>
      <c r="P38" s="45"/>
      <c r="Q38" s="370"/>
      <c r="R38" s="45"/>
      <c r="S38" s="45"/>
      <c r="T38" s="370"/>
      <c r="U38" s="45"/>
      <c r="V38" s="370"/>
      <c r="W38" s="45"/>
    </row>
    <row r="39" spans="1:23" ht="12.75" customHeight="1">
      <c r="A39" s="119" t="s">
        <v>121</v>
      </c>
      <c r="B39" s="2"/>
      <c r="C39" s="2"/>
      <c r="D39" s="3"/>
      <c r="E39" s="28">
        <v>547</v>
      </c>
      <c r="F39" s="28">
        <v>4</v>
      </c>
      <c r="G39" s="28">
        <v>0</v>
      </c>
      <c r="H39" s="28">
        <v>0</v>
      </c>
      <c r="I39" s="28">
        <v>361</v>
      </c>
      <c r="J39" s="28">
        <v>24</v>
      </c>
      <c r="K39" s="28">
        <v>24</v>
      </c>
      <c r="L39" s="370"/>
      <c r="M39" s="45"/>
      <c r="N39" s="45"/>
      <c r="O39" s="370"/>
      <c r="P39" s="45"/>
      <c r="Q39" s="370"/>
      <c r="R39" s="45"/>
      <c r="S39" s="45"/>
      <c r="T39" s="370"/>
      <c r="U39" s="45"/>
      <c r="V39" s="370"/>
      <c r="W39" s="45"/>
    </row>
    <row r="40" spans="1:23" ht="12.75" customHeight="1">
      <c r="A40" s="119" t="s">
        <v>122</v>
      </c>
      <c r="B40" s="2"/>
      <c r="C40" s="2"/>
      <c r="D40" s="3"/>
      <c r="E40" s="28">
        <v>0</v>
      </c>
      <c r="F40" s="28">
        <v>0</v>
      </c>
      <c r="G40" s="28">
        <v>4</v>
      </c>
      <c r="H40" s="28">
        <v>2</v>
      </c>
      <c r="I40" s="28">
        <v>276</v>
      </c>
      <c r="J40" s="28">
        <v>29</v>
      </c>
      <c r="K40" s="28">
        <v>29</v>
      </c>
      <c r="L40" s="370"/>
      <c r="M40" s="45"/>
      <c r="N40" s="45"/>
      <c r="O40" s="370"/>
      <c r="P40" s="45"/>
      <c r="Q40" s="370"/>
      <c r="R40" s="45"/>
      <c r="S40" s="45"/>
      <c r="T40" s="370"/>
      <c r="U40" s="45"/>
      <c r="V40" s="370"/>
      <c r="W40" s="45"/>
    </row>
    <row r="41" spans="1:23" ht="26.25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370"/>
      <c r="M41" s="45"/>
      <c r="N41" s="45"/>
      <c r="O41" s="370"/>
      <c r="P41" s="45"/>
      <c r="Q41" s="370"/>
      <c r="R41" s="45"/>
      <c r="S41" s="45"/>
      <c r="T41" s="370"/>
      <c r="U41" s="45"/>
      <c r="V41" s="370"/>
      <c r="W41" s="45"/>
    </row>
    <row r="42" spans="1:23" ht="31.5" customHeight="1">
      <c r="A42" s="82" t="s">
        <v>82</v>
      </c>
      <c r="B42" s="83"/>
      <c r="C42" s="83"/>
      <c r="D42" s="84"/>
      <c r="E42" s="85">
        <f t="shared" ref="E42:K42" si="14">E36+E37</f>
        <v>2122</v>
      </c>
      <c r="F42" s="85">
        <f t="shared" si="14"/>
        <v>25</v>
      </c>
      <c r="G42" s="85">
        <f t="shared" si="14"/>
        <v>625</v>
      </c>
      <c r="H42" s="85">
        <f t="shared" si="14"/>
        <v>37</v>
      </c>
      <c r="I42" s="85">
        <f t="shared" si="14"/>
        <v>1376</v>
      </c>
      <c r="J42" s="85">
        <f t="shared" si="14"/>
        <v>86</v>
      </c>
      <c r="K42" s="85">
        <f t="shared" si="14"/>
        <v>88</v>
      </c>
      <c r="L42" s="368">
        <f t="shared" ref="L42:W42" si="15">L38+L39+L40</f>
        <v>0</v>
      </c>
      <c r="M42" s="368">
        <f t="shared" si="15"/>
        <v>0</v>
      </c>
      <c r="N42" s="368">
        <f t="shared" si="15"/>
        <v>0</v>
      </c>
      <c r="O42" s="368">
        <f t="shared" si="15"/>
        <v>0</v>
      </c>
      <c r="P42" s="368">
        <f t="shared" si="15"/>
        <v>0</v>
      </c>
      <c r="Q42" s="368">
        <f t="shared" si="15"/>
        <v>0</v>
      </c>
      <c r="R42" s="368">
        <f t="shared" si="15"/>
        <v>0</v>
      </c>
      <c r="S42" s="368">
        <f t="shared" si="15"/>
        <v>0</v>
      </c>
      <c r="T42" s="368">
        <f t="shared" si="15"/>
        <v>0</v>
      </c>
      <c r="U42" s="368">
        <f t="shared" si="15"/>
        <v>0</v>
      </c>
      <c r="V42" s="368">
        <f t="shared" si="15"/>
        <v>0</v>
      </c>
      <c r="W42" s="368">
        <f t="shared" si="15"/>
        <v>0</v>
      </c>
    </row>
    <row r="43" spans="1:23" ht="28.5" customHeight="1">
      <c r="A43" s="61" t="s">
        <v>83</v>
      </c>
      <c r="B43" s="54"/>
      <c r="C43" s="54"/>
      <c r="D43" s="62"/>
      <c r="E43" s="86">
        <f t="shared" ref="E43:W43" si="16">SUM(E44:E45)</f>
        <v>2742</v>
      </c>
      <c r="F43" s="86">
        <f t="shared" si="16"/>
        <v>29</v>
      </c>
      <c r="G43" s="86">
        <f t="shared" si="16"/>
        <v>1082</v>
      </c>
      <c r="H43" s="86">
        <f t="shared" si="16"/>
        <v>29</v>
      </c>
      <c r="I43" s="86">
        <f t="shared" si="16"/>
        <v>2038</v>
      </c>
      <c r="J43" s="86">
        <f t="shared" si="16"/>
        <v>33</v>
      </c>
      <c r="K43" s="86">
        <f t="shared" si="16"/>
        <v>33</v>
      </c>
      <c r="L43" s="372">
        <f t="shared" si="16"/>
        <v>0</v>
      </c>
      <c r="M43" s="86">
        <f t="shared" si="16"/>
        <v>0</v>
      </c>
      <c r="N43" s="86">
        <f t="shared" si="16"/>
        <v>0</v>
      </c>
      <c r="O43" s="372">
        <f t="shared" si="16"/>
        <v>0</v>
      </c>
      <c r="P43" s="86">
        <f t="shared" si="16"/>
        <v>0</v>
      </c>
      <c r="Q43" s="372">
        <f t="shared" si="16"/>
        <v>0</v>
      </c>
      <c r="R43" s="86">
        <f t="shared" si="16"/>
        <v>0</v>
      </c>
      <c r="S43" s="86">
        <f t="shared" si="16"/>
        <v>0</v>
      </c>
      <c r="T43" s="372">
        <f t="shared" si="16"/>
        <v>0</v>
      </c>
      <c r="U43" s="86">
        <f t="shared" si="16"/>
        <v>0</v>
      </c>
      <c r="V43" s="372">
        <f t="shared" si="16"/>
        <v>0</v>
      </c>
      <c r="W43" s="86">
        <f t="shared" si="16"/>
        <v>0</v>
      </c>
    </row>
    <row r="44" spans="1:23" ht="12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2232</v>
      </c>
      <c r="F44" s="28">
        <v>24</v>
      </c>
      <c r="G44" s="28">
        <v>1050</v>
      </c>
      <c r="H44" s="28">
        <v>25</v>
      </c>
      <c r="I44" s="28">
        <v>1724</v>
      </c>
      <c r="J44" s="28">
        <v>25</v>
      </c>
      <c r="K44" s="28">
        <v>25</v>
      </c>
      <c r="L44" s="370"/>
      <c r="M44" s="45"/>
      <c r="N44" s="45"/>
      <c r="O44" s="370"/>
      <c r="P44" s="45"/>
      <c r="Q44" s="370"/>
      <c r="R44" s="45"/>
      <c r="S44" s="45"/>
      <c r="T44" s="370"/>
      <c r="U44" s="45"/>
      <c r="V44" s="370"/>
      <c r="W44" s="45"/>
    </row>
    <row r="45" spans="1:23" ht="27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510</v>
      </c>
      <c r="F45" s="28">
        <v>5</v>
      </c>
      <c r="G45" s="28">
        <v>32</v>
      </c>
      <c r="H45" s="28">
        <v>4</v>
      </c>
      <c r="I45" s="28">
        <v>314</v>
      </c>
      <c r="J45" s="28">
        <v>8</v>
      </c>
      <c r="K45" s="28">
        <v>8</v>
      </c>
      <c r="L45" s="370"/>
      <c r="M45" s="45"/>
      <c r="N45" s="45"/>
      <c r="O45" s="370"/>
      <c r="P45" s="45"/>
      <c r="Q45" s="370"/>
      <c r="R45" s="45"/>
      <c r="S45" s="45"/>
      <c r="T45" s="370"/>
      <c r="U45" s="45"/>
      <c r="V45" s="370"/>
      <c r="W45" s="45"/>
    </row>
    <row r="46" spans="1:23" ht="17.25" customHeight="1">
      <c r="A46" s="61" t="s">
        <v>90</v>
      </c>
      <c r="B46" s="54"/>
      <c r="C46" s="54"/>
      <c r="D46" s="62"/>
      <c r="E46" s="56">
        <f t="shared" ref="E46:W46" si="17">SUM(E47:E48)</f>
        <v>10</v>
      </c>
      <c r="F46" s="56">
        <f t="shared" si="17"/>
        <v>1</v>
      </c>
      <c r="G46" s="56">
        <f t="shared" si="17"/>
        <v>460</v>
      </c>
      <c r="H46" s="56">
        <f t="shared" si="17"/>
        <v>23</v>
      </c>
      <c r="I46" s="56">
        <f t="shared" si="17"/>
        <v>271</v>
      </c>
      <c r="J46" s="56">
        <f t="shared" si="17"/>
        <v>24</v>
      </c>
      <c r="K46" s="56">
        <f t="shared" si="17"/>
        <v>29</v>
      </c>
      <c r="L46" s="372">
        <f t="shared" si="17"/>
        <v>0</v>
      </c>
      <c r="M46" s="86">
        <f t="shared" si="17"/>
        <v>0</v>
      </c>
      <c r="N46" s="86">
        <f t="shared" si="17"/>
        <v>0</v>
      </c>
      <c r="O46" s="372">
        <f t="shared" si="17"/>
        <v>0</v>
      </c>
      <c r="P46" s="86">
        <f t="shared" si="17"/>
        <v>0</v>
      </c>
      <c r="Q46" s="372">
        <f t="shared" si="17"/>
        <v>0</v>
      </c>
      <c r="R46" s="86">
        <f t="shared" si="17"/>
        <v>0</v>
      </c>
      <c r="S46" s="86">
        <f t="shared" si="17"/>
        <v>0</v>
      </c>
      <c r="T46" s="372">
        <f t="shared" si="17"/>
        <v>0</v>
      </c>
      <c r="U46" s="86">
        <f t="shared" si="17"/>
        <v>0</v>
      </c>
      <c r="V46" s="372">
        <f t="shared" si="17"/>
        <v>0</v>
      </c>
      <c r="W46" s="86">
        <f t="shared" si="17"/>
        <v>0</v>
      </c>
    </row>
    <row r="47" spans="1:23" ht="18" customHeight="1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28">
        <v>10</v>
      </c>
      <c r="F47" s="28">
        <v>1</v>
      </c>
      <c r="G47" s="28">
        <v>460</v>
      </c>
      <c r="H47" s="28">
        <v>23</v>
      </c>
      <c r="I47" s="28">
        <v>204</v>
      </c>
      <c r="J47" s="28">
        <v>18</v>
      </c>
      <c r="K47" s="28">
        <v>23</v>
      </c>
      <c r="L47" s="370"/>
      <c r="M47" s="45"/>
      <c r="N47" s="45"/>
      <c r="O47" s="370"/>
      <c r="P47" s="45"/>
      <c r="Q47" s="370"/>
      <c r="R47" s="45"/>
      <c r="S47" s="45"/>
      <c r="T47" s="370"/>
      <c r="U47" s="45"/>
      <c r="V47" s="370"/>
      <c r="W47" s="45"/>
    </row>
    <row r="48" spans="1:23" ht="27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28">
        <v>0</v>
      </c>
      <c r="F48" s="28">
        <v>0</v>
      </c>
      <c r="G48" s="28">
        <v>0</v>
      </c>
      <c r="H48" s="28">
        <v>0</v>
      </c>
      <c r="I48" s="28">
        <v>67</v>
      </c>
      <c r="J48" s="28">
        <v>6</v>
      </c>
      <c r="K48" s="28">
        <v>6</v>
      </c>
      <c r="L48" s="370"/>
      <c r="M48" s="45"/>
      <c r="N48" s="45"/>
      <c r="O48" s="370"/>
      <c r="P48" s="45"/>
      <c r="Q48" s="370"/>
      <c r="R48" s="45"/>
      <c r="S48" s="45"/>
      <c r="T48" s="370"/>
      <c r="U48" s="45"/>
      <c r="V48" s="370"/>
      <c r="W48" s="45"/>
    </row>
    <row r="49" spans="1:23" ht="27" customHeight="1">
      <c r="A49" s="121" t="s">
        <v>125</v>
      </c>
      <c r="B49" s="89"/>
      <c r="C49" s="89"/>
      <c r="D49" s="89"/>
      <c r="E49" s="24">
        <f t="shared" ref="E49:W49" si="18">E25+E16+E13+E10</f>
        <v>44371</v>
      </c>
      <c r="F49" s="24">
        <f t="shared" si="18"/>
        <v>356</v>
      </c>
      <c r="G49" s="24">
        <f t="shared" si="18"/>
        <v>22732</v>
      </c>
      <c r="H49" s="24">
        <f t="shared" si="18"/>
        <v>1871</v>
      </c>
      <c r="I49" s="24">
        <f t="shared" si="18"/>
        <v>96474</v>
      </c>
      <c r="J49" s="24">
        <f t="shared" si="18"/>
        <v>3123</v>
      </c>
      <c r="K49" s="24">
        <f t="shared" si="18"/>
        <v>3374</v>
      </c>
      <c r="L49" s="24">
        <f t="shared" si="18"/>
        <v>0</v>
      </c>
      <c r="M49" s="24">
        <f t="shared" si="18"/>
        <v>0</v>
      </c>
      <c r="N49" s="24">
        <f t="shared" si="18"/>
        <v>0</v>
      </c>
      <c r="O49" s="24">
        <f t="shared" si="18"/>
        <v>0</v>
      </c>
      <c r="P49" s="24">
        <f t="shared" si="18"/>
        <v>0</v>
      </c>
      <c r="Q49" s="24">
        <f t="shared" si="18"/>
        <v>0</v>
      </c>
      <c r="R49" s="24">
        <f t="shared" si="18"/>
        <v>0</v>
      </c>
      <c r="S49" s="24">
        <f t="shared" si="18"/>
        <v>0</v>
      </c>
      <c r="T49" s="24">
        <f t="shared" si="18"/>
        <v>0</v>
      </c>
      <c r="U49" s="24">
        <f t="shared" si="18"/>
        <v>0</v>
      </c>
      <c r="V49" s="24">
        <f t="shared" si="18"/>
        <v>0</v>
      </c>
      <c r="W49" s="24">
        <f t="shared" si="18"/>
        <v>0</v>
      </c>
    </row>
    <row r="50" spans="1:23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</sheetData>
  <mergeCells count="13">
    <mergeCell ref="K3:K5"/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/>
  </sheetViews>
  <sheetFormatPr defaultColWidth="12.5703125" defaultRowHeight="15" customHeight="1"/>
  <cols>
    <col min="1" max="1" width="59.140625" customWidth="1"/>
    <col min="2" max="2" width="24.85546875" hidden="1" customWidth="1"/>
    <col min="3" max="3" width="11.28515625" hidden="1" customWidth="1"/>
    <col min="4" max="4" width="16" hidden="1" customWidth="1"/>
    <col min="5" max="5" width="11.28515625" customWidth="1"/>
    <col min="6" max="6" width="10.140625" customWidth="1"/>
    <col min="7" max="7" width="12.140625" customWidth="1"/>
    <col min="8" max="8" width="12.28515625" customWidth="1"/>
    <col min="9" max="9" width="10.5703125" customWidth="1"/>
    <col min="10" max="10" width="10.85546875" customWidth="1"/>
    <col min="11" max="11" width="10.7109375" customWidth="1"/>
    <col min="12" max="12" width="11.140625" customWidth="1"/>
    <col min="13" max="13" width="10.28515625" customWidth="1"/>
    <col min="14" max="14" width="9.140625" customWidth="1"/>
    <col min="15" max="26" width="8.7109375" customWidth="1"/>
  </cols>
  <sheetData>
    <row r="1" spans="1:26" ht="13.5" customHeight="1">
      <c r="A1" s="459" t="s">
        <v>255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"/>
    </row>
    <row r="2" spans="1:26" ht="23.25" customHeight="1">
      <c r="A2" s="460" t="s">
        <v>2</v>
      </c>
      <c r="B2" s="93"/>
      <c r="C2" s="93"/>
      <c r="D2" s="93"/>
      <c r="E2" s="395" t="s">
        <v>256</v>
      </c>
      <c r="F2" s="395" t="s">
        <v>257</v>
      </c>
      <c r="G2" s="395" t="s">
        <v>258</v>
      </c>
      <c r="H2" s="461" t="s">
        <v>259</v>
      </c>
      <c r="I2" s="397"/>
      <c r="J2" s="397"/>
      <c r="K2" s="397"/>
      <c r="L2" s="397"/>
      <c r="M2" s="398"/>
      <c r="N2" s="3"/>
    </row>
    <row r="3" spans="1:26" ht="14.25" customHeight="1">
      <c r="A3" s="392"/>
      <c r="B3" s="92"/>
      <c r="C3" s="92"/>
      <c r="D3" s="93"/>
      <c r="E3" s="392"/>
      <c r="F3" s="392"/>
      <c r="G3" s="392"/>
      <c r="H3" s="395" t="s">
        <v>260</v>
      </c>
      <c r="I3" s="395" t="s">
        <v>261</v>
      </c>
      <c r="J3" s="395" t="s">
        <v>262</v>
      </c>
      <c r="K3" s="395" t="s">
        <v>263</v>
      </c>
      <c r="L3" s="395" t="s">
        <v>264</v>
      </c>
      <c r="M3" s="395" t="s">
        <v>265</v>
      </c>
      <c r="N3" s="3"/>
    </row>
    <row r="4" spans="1:26" ht="47.25" customHeight="1">
      <c r="A4" s="392"/>
      <c r="B4" s="92"/>
      <c r="C4" s="92"/>
      <c r="D4" s="93"/>
      <c r="E4" s="392"/>
      <c r="F4" s="392"/>
      <c r="G4" s="392"/>
      <c r="H4" s="392"/>
      <c r="I4" s="392"/>
      <c r="J4" s="392"/>
      <c r="K4" s="392"/>
      <c r="L4" s="392"/>
      <c r="M4" s="392"/>
      <c r="N4" s="3"/>
    </row>
    <row r="5" spans="1:26" ht="12" customHeight="1">
      <c r="A5" s="393"/>
      <c r="B5" s="94"/>
      <c r="C5" s="94"/>
      <c r="D5" s="352"/>
      <c r="E5" s="393"/>
      <c r="F5" s="393"/>
      <c r="G5" s="393"/>
      <c r="H5" s="393"/>
      <c r="I5" s="393"/>
      <c r="J5" s="393"/>
      <c r="K5" s="393"/>
      <c r="L5" s="393"/>
      <c r="M5" s="393"/>
      <c r="N5" s="3"/>
    </row>
    <row r="6" spans="1:26" ht="12" customHeight="1">
      <c r="A6" s="171" t="s">
        <v>266</v>
      </c>
      <c r="B6" s="379" t="s">
        <v>15</v>
      </c>
      <c r="C6" s="380" t="s">
        <v>16</v>
      </c>
      <c r="D6" s="381" t="s">
        <v>17</v>
      </c>
      <c r="E6" s="171">
        <v>137</v>
      </c>
      <c r="F6" s="382">
        <v>138</v>
      </c>
      <c r="G6" s="382">
        <v>139</v>
      </c>
      <c r="H6" s="183">
        <v>140</v>
      </c>
      <c r="I6" s="183">
        <v>141</v>
      </c>
      <c r="J6" s="183">
        <v>142</v>
      </c>
      <c r="K6" s="183">
        <v>143</v>
      </c>
      <c r="L6" s="183">
        <v>144</v>
      </c>
      <c r="M6" s="183">
        <v>145</v>
      </c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</row>
    <row r="7" spans="1:26" ht="12.75" hidden="1" customHeight="1">
      <c r="A7" s="95" t="s">
        <v>115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"/>
    </row>
    <row r="8" spans="1:26" ht="12.75" hidden="1" customHeight="1">
      <c r="A8" s="95" t="s">
        <v>116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"/>
    </row>
    <row r="9" spans="1:26" ht="14.25" hidden="1" customHeight="1">
      <c r="A9" s="95" t="s">
        <v>117</v>
      </c>
      <c r="B9" s="358"/>
      <c r="C9" s="358"/>
      <c r="D9" s="358"/>
      <c r="E9" s="95"/>
      <c r="F9" s="95"/>
      <c r="G9" s="194"/>
      <c r="H9" s="194"/>
      <c r="I9" s="194"/>
      <c r="J9" s="194"/>
      <c r="K9" s="194"/>
      <c r="L9" s="194"/>
      <c r="M9" s="194"/>
      <c r="N9" s="3"/>
    </row>
    <row r="10" spans="1:26" ht="26.25" customHeight="1">
      <c r="A10" s="15" t="s">
        <v>18</v>
      </c>
      <c r="B10" s="16"/>
      <c r="C10" s="16"/>
      <c r="D10" s="17"/>
      <c r="E10" s="18">
        <f t="shared" ref="E10:M10" si="0">E11+E12</f>
        <v>42595100</v>
      </c>
      <c r="F10" s="18">
        <f t="shared" si="0"/>
        <v>23900000</v>
      </c>
      <c r="G10" s="18">
        <f t="shared" si="0"/>
        <v>44985100</v>
      </c>
      <c r="H10" s="18">
        <f t="shared" si="0"/>
        <v>35726700</v>
      </c>
      <c r="I10" s="18">
        <f t="shared" si="0"/>
        <v>45000</v>
      </c>
      <c r="J10" s="18">
        <f t="shared" si="0"/>
        <v>630200</v>
      </c>
      <c r="K10" s="18">
        <f t="shared" si="0"/>
        <v>292840</v>
      </c>
      <c r="L10" s="18">
        <f t="shared" si="0"/>
        <v>1831910</v>
      </c>
      <c r="M10" s="18">
        <f t="shared" si="0"/>
        <v>6458450</v>
      </c>
      <c r="N10" s="3"/>
    </row>
    <row r="11" spans="1:26" ht="14.25" customHeight="1">
      <c r="A11" s="20" t="s">
        <v>19</v>
      </c>
      <c r="B11" s="2" t="s">
        <v>20</v>
      </c>
      <c r="C11" s="2" t="e">
        <f>VLOOKUP(B14,[1]serial!$C$1:$D$37,2,FALSE)</f>
        <v>#N/A</v>
      </c>
      <c r="D11" s="3" t="s">
        <v>21</v>
      </c>
      <c r="E11" s="21">
        <v>31171300</v>
      </c>
      <c r="F11" s="22">
        <v>23900000</v>
      </c>
      <c r="G11" s="22">
        <v>33561300</v>
      </c>
      <c r="H11" s="22">
        <v>26698000</v>
      </c>
      <c r="I11" s="22">
        <v>25000</v>
      </c>
      <c r="J11" s="22">
        <v>223200</v>
      </c>
      <c r="K11" s="22">
        <v>220000</v>
      </c>
      <c r="L11" s="22">
        <v>1378700</v>
      </c>
      <c r="M11" s="22">
        <v>5016400</v>
      </c>
      <c r="N11" s="3"/>
    </row>
    <row r="12" spans="1:26" ht="14.25" customHeight="1">
      <c r="A12" s="20" t="s">
        <v>22</v>
      </c>
      <c r="B12" s="2" t="s">
        <v>23</v>
      </c>
      <c r="C12" s="2" t="e">
        <f>VLOOKUP(B15,[1]serial!$C$1:$D$37,2,FALSE)</f>
        <v>#N/A</v>
      </c>
      <c r="D12" s="3" t="s">
        <v>24</v>
      </c>
      <c r="E12" s="21">
        <v>11423800</v>
      </c>
      <c r="F12" s="22">
        <v>0</v>
      </c>
      <c r="G12" s="22">
        <v>11423800</v>
      </c>
      <c r="H12" s="22">
        <v>9028700</v>
      </c>
      <c r="I12" s="22">
        <v>20000</v>
      </c>
      <c r="J12" s="22">
        <v>407000</v>
      </c>
      <c r="K12" s="22">
        <v>72840</v>
      </c>
      <c r="L12" s="22">
        <v>453210</v>
      </c>
      <c r="M12" s="28">
        <v>1442050</v>
      </c>
      <c r="N12" s="3"/>
      <c r="P12" s="3" t="s">
        <v>0</v>
      </c>
    </row>
    <row r="13" spans="1:26" ht="12" customHeight="1">
      <c r="A13" s="23" t="s">
        <v>25</v>
      </c>
      <c r="B13" s="16"/>
      <c r="C13" s="16"/>
      <c r="D13" s="17"/>
      <c r="E13" s="24">
        <f t="shared" ref="E13:M13" si="1">SUM(E14:E15)</f>
        <v>510342635</v>
      </c>
      <c r="F13" s="24">
        <f t="shared" si="1"/>
        <v>13922892</v>
      </c>
      <c r="G13" s="24">
        <f t="shared" si="1"/>
        <v>467989956</v>
      </c>
      <c r="H13" s="24">
        <f t="shared" si="1"/>
        <v>372330702</v>
      </c>
      <c r="I13" s="24">
        <f t="shared" si="1"/>
        <v>266226</v>
      </c>
      <c r="J13" s="24">
        <f t="shared" si="1"/>
        <v>7596719</v>
      </c>
      <c r="K13" s="24">
        <f t="shared" si="1"/>
        <v>3821122</v>
      </c>
      <c r="L13" s="24">
        <f t="shared" si="1"/>
        <v>11680273</v>
      </c>
      <c r="M13" s="24">
        <f t="shared" si="1"/>
        <v>86044922</v>
      </c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6" ht="13.5" customHeight="1">
      <c r="A14" s="20" t="s">
        <v>26</v>
      </c>
      <c r="B14" s="2" t="s">
        <v>27</v>
      </c>
      <c r="C14" s="2" t="e">
        <f>VLOOKUP(B17,[1]serial!$C$1:$D$37,2,FALSE)</f>
        <v>#N/A</v>
      </c>
      <c r="D14" s="25" t="s">
        <v>28</v>
      </c>
      <c r="E14" s="26">
        <v>334655370</v>
      </c>
      <c r="F14" s="26">
        <v>5283719</v>
      </c>
      <c r="G14" s="26">
        <v>311350559</v>
      </c>
      <c r="H14" s="26">
        <v>241364671</v>
      </c>
      <c r="I14" s="26">
        <v>85293</v>
      </c>
      <c r="J14" s="26">
        <v>2704855</v>
      </c>
      <c r="K14" s="26">
        <v>643860</v>
      </c>
      <c r="L14" s="26">
        <v>3221870</v>
      </c>
      <c r="M14" s="26">
        <v>63139967</v>
      </c>
      <c r="N14" s="209"/>
      <c r="O14" s="209"/>
      <c r="P14" s="209"/>
      <c r="Q14" s="209"/>
      <c r="R14" s="209"/>
      <c r="S14" s="209"/>
      <c r="T14" s="209"/>
      <c r="U14" s="209"/>
      <c r="V14" s="209"/>
    </row>
    <row r="15" spans="1:26" ht="15" customHeight="1">
      <c r="A15" s="20" t="s">
        <v>29</v>
      </c>
      <c r="B15" s="2" t="s">
        <v>30</v>
      </c>
      <c r="C15" s="2" t="e">
        <f>VLOOKUP(B18,[1]serial!$C$1:$D$37,2,FALSE)</f>
        <v>#N/A</v>
      </c>
      <c r="D15" s="27" t="s">
        <v>31</v>
      </c>
      <c r="E15" s="28">
        <v>175687265</v>
      </c>
      <c r="F15" s="29">
        <v>8639173</v>
      </c>
      <c r="G15" s="29">
        <v>156639397</v>
      </c>
      <c r="H15" s="29">
        <v>130966031</v>
      </c>
      <c r="I15" s="29">
        <v>180933</v>
      </c>
      <c r="J15" s="29">
        <v>4891864</v>
      </c>
      <c r="K15" s="29">
        <v>3177262</v>
      </c>
      <c r="L15" s="29">
        <v>8458403</v>
      </c>
      <c r="M15" s="28">
        <v>22904955</v>
      </c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6" ht="24.75" customHeight="1">
      <c r="A16" s="23" t="s">
        <v>32</v>
      </c>
      <c r="B16" s="16"/>
      <c r="C16" s="16"/>
      <c r="D16" s="30"/>
      <c r="E16" s="24">
        <f t="shared" ref="E16:M16" si="2">E17+E18+E21+E22</f>
        <v>105120989</v>
      </c>
      <c r="F16" s="24">
        <f t="shared" si="2"/>
        <v>16446920</v>
      </c>
      <c r="G16" s="24">
        <f t="shared" si="2"/>
        <v>136377589</v>
      </c>
      <c r="H16" s="24">
        <f t="shared" si="2"/>
        <v>125380618</v>
      </c>
      <c r="I16" s="24">
        <f t="shared" si="2"/>
        <v>113639</v>
      </c>
      <c r="J16" s="24">
        <f t="shared" si="2"/>
        <v>10658245</v>
      </c>
      <c r="K16" s="24">
        <f t="shared" si="2"/>
        <v>2112917</v>
      </c>
      <c r="L16" s="24">
        <f t="shared" si="2"/>
        <v>2750659</v>
      </c>
      <c r="M16" s="24">
        <f t="shared" si="2"/>
        <v>3830059</v>
      </c>
      <c r="N16" s="3"/>
    </row>
    <row r="17" spans="1:26" ht="13.5" customHeight="1">
      <c r="A17" s="105" t="s">
        <v>33</v>
      </c>
      <c r="B17" s="43" t="s">
        <v>34</v>
      </c>
      <c r="C17" s="43" t="e">
        <f>VLOOKUP(B20,[1]serial!$C$1:$D$37,2,FALSE)</f>
        <v>#N/A</v>
      </c>
      <c r="D17" s="106" t="s">
        <v>35</v>
      </c>
      <c r="E17" s="367">
        <v>3660320</v>
      </c>
      <c r="F17" s="131">
        <v>945479</v>
      </c>
      <c r="G17" s="131">
        <v>32909082</v>
      </c>
      <c r="H17" s="131">
        <v>27934369</v>
      </c>
      <c r="I17" s="131">
        <v>26800</v>
      </c>
      <c r="J17" s="131">
        <v>2015661</v>
      </c>
      <c r="K17" s="131">
        <v>1117581</v>
      </c>
      <c r="L17" s="131">
        <v>288971</v>
      </c>
      <c r="M17" s="227">
        <v>1955201</v>
      </c>
      <c r="N17" s="3"/>
    </row>
    <row r="18" spans="1:26" ht="35.25" customHeight="1">
      <c r="A18" s="38" t="s">
        <v>36</v>
      </c>
      <c r="B18" s="39" t="s">
        <v>37</v>
      </c>
      <c r="C18" s="39" t="e">
        <f>VLOOKUP(B21,[1]serial!$C$1:$D$37,2,FALSE)</f>
        <v>#N/A</v>
      </c>
      <c r="D18" s="40" t="s">
        <v>38</v>
      </c>
      <c r="E18" s="47">
        <f t="shared" ref="E18:M18" si="3">E19+E20+E33+E39+E45+E48</f>
        <v>3401209</v>
      </c>
      <c r="F18" s="47">
        <f t="shared" si="3"/>
        <v>485906</v>
      </c>
      <c r="G18" s="47">
        <f t="shared" si="3"/>
        <v>6133405</v>
      </c>
      <c r="H18" s="47">
        <f t="shared" si="3"/>
        <v>12491966</v>
      </c>
      <c r="I18" s="47">
        <f t="shared" si="3"/>
        <v>2400</v>
      </c>
      <c r="J18" s="47">
        <f t="shared" si="3"/>
        <v>1615439</v>
      </c>
      <c r="K18" s="47">
        <f t="shared" si="3"/>
        <v>41000</v>
      </c>
      <c r="L18" s="47">
        <f t="shared" si="3"/>
        <v>4080</v>
      </c>
      <c r="M18" s="47">
        <f t="shared" si="3"/>
        <v>17568</v>
      </c>
      <c r="N18" s="159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4.25" customHeight="1">
      <c r="A19" s="42" t="s">
        <v>39</v>
      </c>
      <c r="B19" s="43"/>
      <c r="C19" s="43"/>
      <c r="D19" s="44"/>
      <c r="E19" s="28">
        <v>634556</v>
      </c>
      <c r="F19" s="28">
        <v>46530</v>
      </c>
      <c r="G19" s="28">
        <v>626354</v>
      </c>
      <c r="H19" s="28">
        <v>260744</v>
      </c>
      <c r="I19" s="28">
        <v>0</v>
      </c>
      <c r="J19" s="28">
        <v>345530</v>
      </c>
      <c r="K19" s="28">
        <v>15000</v>
      </c>
      <c r="L19" s="28">
        <v>4080</v>
      </c>
      <c r="M19" s="28">
        <v>1000</v>
      </c>
      <c r="N19" s="159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42" t="s">
        <v>40</v>
      </c>
      <c r="B20" s="43"/>
      <c r="C20" s="43"/>
      <c r="D20" s="44"/>
      <c r="E20" s="45">
        <v>515800</v>
      </c>
      <c r="F20" s="45">
        <v>18500</v>
      </c>
      <c r="G20" s="45">
        <v>515300</v>
      </c>
      <c r="H20" s="45">
        <v>167100</v>
      </c>
      <c r="I20" s="45">
        <v>0</v>
      </c>
      <c r="J20" s="45">
        <v>364600</v>
      </c>
      <c r="K20" s="45">
        <v>0</v>
      </c>
      <c r="L20" s="45">
        <v>0</v>
      </c>
      <c r="M20" s="45">
        <v>3600</v>
      </c>
      <c r="N20" s="159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7.75" customHeight="1">
      <c r="A21" s="46" t="s">
        <v>41</v>
      </c>
      <c r="B21" s="39" t="s">
        <v>42</v>
      </c>
      <c r="C21" s="39" t="e">
        <f>VLOOKUP(B24,[1]serial!$C$1:$D$37,2,FALSE)</f>
        <v>#N/A</v>
      </c>
      <c r="D21" s="40" t="s">
        <v>43</v>
      </c>
      <c r="E21" s="47">
        <f t="shared" ref="E21:M21" si="4">E40</f>
        <v>1942200</v>
      </c>
      <c r="F21" s="47">
        <f t="shared" si="4"/>
        <v>11642</v>
      </c>
      <c r="G21" s="47">
        <f t="shared" si="4"/>
        <v>2787446</v>
      </c>
      <c r="H21" s="47">
        <f t="shared" si="4"/>
        <v>2270574</v>
      </c>
      <c r="I21" s="47">
        <f t="shared" si="4"/>
        <v>0</v>
      </c>
      <c r="J21" s="47">
        <f t="shared" si="4"/>
        <v>202043</v>
      </c>
      <c r="K21" s="47">
        <f t="shared" si="4"/>
        <v>40369</v>
      </c>
      <c r="L21" s="47">
        <f t="shared" si="4"/>
        <v>182500</v>
      </c>
      <c r="M21" s="47">
        <f t="shared" si="4"/>
        <v>91960</v>
      </c>
      <c r="N21" s="159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6.5" customHeight="1">
      <c r="A22" s="38" t="s">
        <v>44</v>
      </c>
      <c r="B22" s="39" t="s">
        <v>45</v>
      </c>
      <c r="C22" s="39" t="e">
        <f>VLOOKUP(B25,[1]serial!$C$1:$D$37,2,FALSE)</f>
        <v>#N/A</v>
      </c>
      <c r="D22" s="48" t="s">
        <v>46</v>
      </c>
      <c r="E22" s="47">
        <f t="shared" ref="E22:M22" si="5">E23+E24</f>
        <v>96117260</v>
      </c>
      <c r="F22" s="47">
        <f t="shared" si="5"/>
        <v>15003893</v>
      </c>
      <c r="G22" s="47">
        <f t="shared" si="5"/>
        <v>94547656</v>
      </c>
      <c r="H22" s="47">
        <f t="shared" si="5"/>
        <v>82683709</v>
      </c>
      <c r="I22" s="47">
        <f t="shared" si="5"/>
        <v>84439</v>
      </c>
      <c r="J22" s="47">
        <f t="shared" si="5"/>
        <v>6825102</v>
      </c>
      <c r="K22" s="47">
        <f t="shared" si="5"/>
        <v>913967</v>
      </c>
      <c r="L22" s="47">
        <f t="shared" si="5"/>
        <v>2275108</v>
      </c>
      <c r="M22" s="47">
        <f t="shared" si="5"/>
        <v>1765330</v>
      </c>
      <c r="N22" s="159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4.25" customHeight="1">
      <c r="A23" s="20" t="s">
        <v>47</v>
      </c>
      <c r="B23" s="2"/>
      <c r="C23" s="2"/>
      <c r="D23" s="49"/>
      <c r="E23" s="28">
        <v>68018636</v>
      </c>
      <c r="F23" s="28">
        <v>773523</v>
      </c>
      <c r="G23" s="28">
        <v>67097846</v>
      </c>
      <c r="H23" s="28">
        <v>58148959</v>
      </c>
      <c r="I23" s="28">
        <v>55959</v>
      </c>
      <c r="J23" s="28">
        <v>5752949</v>
      </c>
      <c r="K23" s="28">
        <v>669323</v>
      </c>
      <c r="L23" s="28">
        <v>1037441</v>
      </c>
      <c r="M23" s="28">
        <v>1433215</v>
      </c>
      <c r="N23" s="159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4.25" customHeight="1">
      <c r="A24" s="20" t="s">
        <v>48</v>
      </c>
      <c r="B24" s="2"/>
      <c r="C24" s="2"/>
      <c r="D24" s="49"/>
      <c r="E24" s="26">
        <v>28098624</v>
      </c>
      <c r="F24" s="26">
        <v>14230370</v>
      </c>
      <c r="G24" s="26">
        <v>27449810</v>
      </c>
      <c r="H24" s="26">
        <v>24534750</v>
      </c>
      <c r="I24" s="26">
        <v>28480</v>
      </c>
      <c r="J24" s="26">
        <v>1072153</v>
      </c>
      <c r="K24" s="26">
        <v>244644</v>
      </c>
      <c r="L24" s="26">
        <v>1237667</v>
      </c>
      <c r="M24" s="26">
        <v>332115</v>
      </c>
      <c r="N24" s="159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4.25" customHeight="1">
      <c r="A25" s="23" t="s">
        <v>49</v>
      </c>
      <c r="B25" s="16"/>
      <c r="C25" s="16"/>
      <c r="D25" s="51"/>
      <c r="E25" s="24">
        <f t="shared" ref="E25:M25" si="6">SUM(E26,E27,E30,E31 +E37)</f>
        <v>10834043.5</v>
      </c>
      <c r="F25" s="24">
        <f t="shared" si="6"/>
        <v>278000</v>
      </c>
      <c r="G25" s="24">
        <f t="shared" si="6"/>
        <v>10010142.5</v>
      </c>
      <c r="H25" s="24">
        <f t="shared" si="6"/>
        <v>8438272.1999999993</v>
      </c>
      <c r="I25" s="24">
        <f t="shared" si="6"/>
        <v>0</v>
      </c>
      <c r="J25" s="24">
        <f t="shared" si="6"/>
        <v>82419.5</v>
      </c>
      <c r="K25" s="24">
        <f t="shared" si="6"/>
        <v>15023.4</v>
      </c>
      <c r="L25" s="24">
        <f t="shared" si="6"/>
        <v>0</v>
      </c>
      <c r="M25" s="24">
        <f t="shared" si="6"/>
        <v>575702.4</v>
      </c>
      <c r="N25" s="3"/>
    </row>
    <row r="26" spans="1:26" ht="14.25" customHeight="1">
      <c r="A26" s="110" t="s">
        <v>147</v>
      </c>
      <c r="B26" s="2" t="s">
        <v>51</v>
      </c>
      <c r="C26" s="2" t="e">
        <f>VLOOKUP(B29,[1]serial!$C$1:$D$37,2,FALSE)</f>
        <v>#N/A</v>
      </c>
      <c r="D26" s="25" t="s">
        <v>52</v>
      </c>
      <c r="E26" s="28">
        <v>7180100</v>
      </c>
      <c r="F26" s="28">
        <v>0</v>
      </c>
      <c r="G26" s="28">
        <v>6374600</v>
      </c>
      <c r="H26" s="28">
        <v>5140800</v>
      </c>
      <c r="I26" s="28">
        <v>0</v>
      </c>
      <c r="J26" s="28">
        <v>0</v>
      </c>
      <c r="K26" s="28">
        <v>15000</v>
      </c>
      <c r="L26" s="28">
        <v>0</v>
      </c>
      <c r="M26" s="28">
        <v>145500</v>
      </c>
      <c r="N26" s="3"/>
    </row>
    <row r="27" spans="1:26" ht="14.25" customHeight="1">
      <c r="A27" s="53" t="s">
        <v>53</v>
      </c>
      <c r="B27" s="54"/>
      <c r="C27" s="54"/>
      <c r="D27" s="55"/>
      <c r="E27" s="86">
        <f t="shared" ref="E27:M27" si="7">SUM(E28,E29)</f>
        <v>3392.5</v>
      </c>
      <c r="F27" s="86">
        <f t="shared" si="7"/>
        <v>0</v>
      </c>
      <c r="G27" s="86">
        <f t="shared" si="7"/>
        <v>3392.5</v>
      </c>
      <c r="H27" s="86">
        <f t="shared" si="7"/>
        <v>3270.2</v>
      </c>
      <c r="I27" s="86">
        <f t="shared" si="7"/>
        <v>0</v>
      </c>
      <c r="J27" s="86">
        <f t="shared" si="7"/>
        <v>40.5</v>
      </c>
      <c r="K27" s="86">
        <f t="shared" si="7"/>
        <v>23.4</v>
      </c>
      <c r="L27" s="86">
        <f t="shared" si="7"/>
        <v>0</v>
      </c>
      <c r="M27" s="86">
        <f t="shared" si="7"/>
        <v>58.4</v>
      </c>
      <c r="N27" s="3"/>
    </row>
    <row r="28" spans="1:26" ht="27.75" customHeight="1">
      <c r="A28" s="20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28">
        <v>3392.5</v>
      </c>
      <c r="F28" s="28">
        <v>0</v>
      </c>
      <c r="G28" s="28">
        <v>3392.5</v>
      </c>
      <c r="H28" s="28">
        <v>3270.2</v>
      </c>
      <c r="I28" s="28">
        <v>0</v>
      </c>
      <c r="J28" s="28">
        <v>40.5</v>
      </c>
      <c r="K28" s="28">
        <v>23.4</v>
      </c>
      <c r="L28" s="28">
        <v>0</v>
      </c>
      <c r="M28" s="28">
        <v>58.4</v>
      </c>
      <c r="N28" s="3"/>
    </row>
    <row r="29" spans="1:26" ht="12.75" customHeight="1">
      <c r="A29" s="20" t="s">
        <v>57</v>
      </c>
      <c r="B29" s="2" t="s">
        <v>58</v>
      </c>
      <c r="C29" s="2" t="e">
        <f>VLOOKUP(B32,[1]serial!$C$1:$D$37,2,FALSE)</f>
        <v>#N/A</v>
      </c>
      <c r="D29" s="3" t="s">
        <v>59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3"/>
    </row>
    <row r="30" spans="1:26" ht="12.75" customHeight="1">
      <c r="A30" s="110" t="s">
        <v>60</v>
      </c>
      <c r="B30" s="2" t="s">
        <v>61</v>
      </c>
      <c r="C30" s="2" t="e">
        <f>VLOOKUP(B33,[1]serial!$C$1:$D$37,2,FALSE)</f>
        <v>#N/A</v>
      </c>
      <c r="D30" s="3" t="s">
        <v>62</v>
      </c>
      <c r="E30" s="28">
        <v>3446206</v>
      </c>
      <c r="F30" s="28">
        <v>278000</v>
      </c>
      <c r="G30" s="28">
        <v>3571746</v>
      </c>
      <c r="H30" s="28">
        <v>3141602</v>
      </c>
      <c r="I30" s="28">
        <v>0</v>
      </c>
      <c r="J30" s="28">
        <v>6000</v>
      </c>
      <c r="K30" s="28">
        <v>0</v>
      </c>
      <c r="L30" s="28">
        <v>0</v>
      </c>
      <c r="M30" s="28">
        <v>430144</v>
      </c>
      <c r="N30" s="3"/>
    </row>
    <row r="31" spans="1:26" ht="12.75" customHeight="1">
      <c r="A31" s="53" t="s">
        <v>63</v>
      </c>
      <c r="B31" s="54"/>
      <c r="C31" s="54"/>
      <c r="D31" s="62"/>
      <c r="E31" s="56">
        <f t="shared" ref="E31:M31" si="8">E34</f>
        <v>204345</v>
      </c>
      <c r="F31" s="56">
        <f t="shared" si="8"/>
        <v>0</v>
      </c>
      <c r="G31" s="56">
        <f t="shared" si="8"/>
        <v>28800</v>
      </c>
      <c r="H31" s="56">
        <f t="shared" si="8"/>
        <v>152600</v>
      </c>
      <c r="I31" s="56">
        <f t="shared" si="8"/>
        <v>0</v>
      </c>
      <c r="J31" s="56">
        <f t="shared" si="8"/>
        <v>44775</v>
      </c>
      <c r="K31" s="56">
        <f t="shared" si="8"/>
        <v>0</v>
      </c>
      <c r="L31" s="56">
        <f t="shared" si="8"/>
        <v>0</v>
      </c>
      <c r="M31" s="56">
        <f t="shared" si="8"/>
        <v>0</v>
      </c>
      <c r="N31" s="3"/>
    </row>
    <row r="32" spans="1:26" ht="25.5" customHeight="1">
      <c r="A32" s="119" t="s">
        <v>148</v>
      </c>
      <c r="B32" s="2" t="s">
        <v>65</v>
      </c>
      <c r="C32" s="2" t="e">
        <f>VLOOKUP(B35,[1]serial!$C$1:$D$37,2,FALSE)</f>
        <v>#N/A</v>
      </c>
      <c r="D32" s="3" t="s">
        <v>66</v>
      </c>
      <c r="E32" s="130">
        <v>0</v>
      </c>
      <c r="F32" s="131">
        <v>0</v>
      </c>
      <c r="G32" s="131">
        <v>5345400</v>
      </c>
      <c r="H32" s="131">
        <v>4625031</v>
      </c>
      <c r="I32" s="131">
        <v>0</v>
      </c>
      <c r="J32" s="131">
        <v>577568</v>
      </c>
      <c r="K32" s="131">
        <v>80116</v>
      </c>
      <c r="L32" s="255">
        <v>0</v>
      </c>
      <c r="M32" s="131">
        <v>62685</v>
      </c>
      <c r="N32" s="3"/>
    </row>
    <row r="33" spans="1:14" ht="39.75" customHeight="1">
      <c r="A33" s="112" t="s">
        <v>67</v>
      </c>
      <c r="B33" s="2" t="s">
        <v>68</v>
      </c>
      <c r="C33" s="2" t="e">
        <f>VLOOKUP(B37,[1]serial!$C$1:$D$37,2,FALSE)</f>
        <v>#N/A</v>
      </c>
      <c r="D33" s="3" t="s">
        <v>69</v>
      </c>
      <c r="E33" s="28">
        <v>467500</v>
      </c>
      <c r="F33" s="29">
        <v>117500</v>
      </c>
      <c r="G33" s="29">
        <v>665205</v>
      </c>
      <c r="H33" s="29">
        <v>837665</v>
      </c>
      <c r="I33" s="29">
        <v>0</v>
      </c>
      <c r="J33" s="29">
        <v>98590</v>
      </c>
      <c r="K33" s="29">
        <v>22400</v>
      </c>
      <c r="L33" s="29">
        <v>0</v>
      </c>
      <c r="M33" s="29">
        <v>693</v>
      </c>
      <c r="N33" s="3"/>
    </row>
    <row r="34" spans="1:14" ht="15" customHeight="1">
      <c r="A34" s="112" t="s">
        <v>70</v>
      </c>
      <c r="B34" s="2" t="s">
        <v>71</v>
      </c>
      <c r="C34" s="2" t="e">
        <f>VLOOKUP(B38,[1]serial!$C$1:$D$37,2,FALSE)</f>
        <v>#N/A</v>
      </c>
      <c r="D34" s="3" t="s">
        <v>72</v>
      </c>
      <c r="E34" s="383">
        <v>204345</v>
      </c>
      <c r="F34" s="383">
        <v>0</v>
      </c>
      <c r="G34" s="383">
        <v>28800</v>
      </c>
      <c r="H34" s="383">
        <v>152600</v>
      </c>
      <c r="I34" s="383">
        <v>0</v>
      </c>
      <c r="J34" s="383">
        <v>44775</v>
      </c>
      <c r="K34" s="383">
        <v>0</v>
      </c>
      <c r="L34" s="383">
        <v>0</v>
      </c>
      <c r="M34" s="383">
        <v>0</v>
      </c>
      <c r="N34" s="3"/>
    </row>
    <row r="35" spans="1:14" ht="12.75" customHeight="1">
      <c r="A35" s="116" t="s">
        <v>73</v>
      </c>
      <c r="B35" s="2"/>
      <c r="C35" s="2"/>
      <c r="D35" s="3"/>
      <c r="E35" s="76">
        <f t="shared" ref="E35:M35" si="9">SUM(E32:E34)</f>
        <v>671845</v>
      </c>
      <c r="F35" s="76">
        <f t="shared" si="9"/>
        <v>117500</v>
      </c>
      <c r="G35" s="76">
        <f t="shared" si="9"/>
        <v>6039405</v>
      </c>
      <c r="H35" s="76">
        <f t="shared" si="9"/>
        <v>5615296</v>
      </c>
      <c r="I35" s="76">
        <f t="shared" si="9"/>
        <v>0</v>
      </c>
      <c r="J35" s="76">
        <f t="shared" si="9"/>
        <v>720933</v>
      </c>
      <c r="K35" s="76">
        <f t="shared" si="9"/>
        <v>102516</v>
      </c>
      <c r="L35" s="76">
        <f t="shared" si="9"/>
        <v>0</v>
      </c>
      <c r="M35" s="76">
        <f t="shared" si="9"/>
        <v>63378</v>
      </c>
      <c r="N35" s="3"/>
    </row>
    <row r="36" spans="1:14" ht="12.75" customHeight="1">
      <c r="A36" s="117" t="s">
        <v>74</v>
      </c>
      <c r="B36" s="54"/>
      <c r="C36" s="54"/>
      <c r="D36" s="62"/>
      <c r="E36" s="78">
        <f t="shared" ref="E36:M36" si="10">E38+E39+E40</f>
        <v>3725553</v>
      </c>
      <c r="F36" s="78">
        <f t="shared" si="10"/>
        <v>702550</v>
      </c>
      <c r="G36" s="78">
        <f t="shared" si="10"/>
        <v>13685052</v>
      </c>
      <c r="H36" s="78">
        <f t="shared" si="10"/>
        <v>11329050</v>
      </c>
      <c r="I36" s="78">
        <f t="shared" si="10"/>
        <v>19200</v>
      </c>
      <c r="J36" s="78">
        <f t="shared" si="10"/>
        <v>1573790</v>
      </c>
      <c r="K36" s="78">
        <f t="shared" si="10"/>
        <v>52369</v>
      </c>
      <c r="L36" s="78">
        <f t="shared" si="10"/>
        <v>414500</v>
      </c>
      <c r="M36" s="78">
        <f t="shared" si="10"/>
        <v>296143</v>
      </c>
      <c r="N36" s="3"/>
    </row>
    <row r="37" spans="1:14" ht="13.5" customHeight="1">
      <c r="A37" s="118" t="s">
        <v>75</v>
      </c>
      <c r="B37" s="54"/>
      <c r="C37" s="54"/>
      <c r="D37" s="62"/>
      <c r="E37" s="80">
        <f t="shared" ref="E37:M37" si="11">E41</f>
        <v>0</v>
      </c>
      <c r="F37" s="80">
        <f t="shared" si="11"/>
        <v>0</v>
      </c>
      <c r="G37" s="80">
        <f t="shared" si="11"/>
        <v>31604</v>
      </c>
      <c r="H37" s="80">
        <f t="shared" si="11"/>
        <v>0</v>
      </c>
      <c r="I37" s="80">
        <f t="shared" si="11"/>
        <v>0</v>
      </c>
      <c r="J37" s="80">
        <f t="shared" si="11"/>
        <v>31604</v>
      </c>
      <c r="K37" s="80">
        <f t="shared" si="11"/>
        <v>0</v>
      </c>
      <c r="L37" s="80">
        <f t="shared" si="11"/>
        <v>0</v>
      </c>
      <c r="M37" s="80">
        <f t="shared" si="11"/>
        <v>0</v>
      </c>
      <c r="N37" s="3"/>
    </row>
    <row r="38" spans="1:14" ht="18" customHeight="1">
      <c r="A38" s="119" t="s">
        <v>120</v>
      </c>
      <c r="B38" s="2" t="s">
        <v>77</v>
      </c>
      <c r="C38" s="2" t="e">
        <f>VLOOKUP(B44,[1]serial!$C$1:$D$37,2,FALSE)</f>
        <v>#N/A</v>
      </c>
      <c r="D38" s="3" t="s">
        <v>78</v>
      </c>
      <c r="E38" s="28">
        <v>0</v>
      </c>
      <c r="F38" s="28">
        <v>387532</v>
      </c>
      <c r="G38" s="28">
        <v>7389464</v>
      </c>
      <c r="H38" s="28">
        <v>6332917</v>
      </c>
      <c r="I38" s="28">
        <v>16800</v>
      </c>
      <c r="J38" s="28">
        <v>605439</v>
      </c>
      <c r="K38" s="28">
        <v>8400</v>
      </c>
      <c r="L38" s="28">
        <v>232000</v>
      </c>
      <c r="M38" s="28">
        <v>193908</v>
      </c>
      <c r="N38" s="3"/>
    </row>
    <row r="39" spans="1:14" ht="26.25" customHeight="1">
      <c r="A39" s="119" t="s">
        <v>121</v>
      </c>
      <c r="B39" s="2"/>
      <c r="C39" s="2"/>
      <c r="D39" s="3"/>
      <c r="E39" s="384">
        <v>1783353</v>
      </c>
      <c r="F39" s="28">
        <v>303376</v>
      </c>
      <c r="G39" s="28">
        <v>3508142</v>
      </c>
      <c r="H39" s="28">
        <v>2725559</v>
      </c>
      <c r="I39" s="28">
        <v>2400</v>
      </c>
      <c r="J39" s="28">
        <v>766308</v>
      </c>
      <c r="K39" s="28">
        <v>3600</v>
      </c>
      <c r="L39" s="28">
        <v>0</v>
      </c>
      <c r="M39" s="28">
        <v>10275</v>
      </c>
      <c r="N39" s="3"/>
    </row>
    <row r="40" spans="1:14" ht="25.5" customHeight="1">
      <c r="A40" s="119" t="s">
        <v>122</v>
      </c>
      <c r="B40" s="2"/>
      <c r="C40" s="2"/>
      <c r="D40" s="3"/>
      <c r="E40" s="28">
        <v>1942200</v>
      </c>
      <c r="F40" s="28">
        <v>11642</v>
      </c>
      <c r="G40" s="28">
        <v>2787446</v>
      </c>
      <c r="H40" s="28">
        <v>2270574</v>
      </c>
      <c r="I40" s="28">
        <v>0</v>
      </c>
      <c r="J40" s="28">
        <v>202043</v>
      </c>
      <c r="K40" s="28">
        <v>40369</v>
      </c>
      <c r="L40" s="28">
        <v>182500</v>
      </c>
      <c r="M40" s="28">
        <v>91960</v>
      </c>
      <c r="N40" s="3"/>
    </row>
    <row r="41" spans="1:14" ht="16.5" customHeight="1">
      <c r="A41" s="120" t="s">
        <v>81</v>
      </c>
      <c r="B41" s="2"/>
      <c r="C41" s="2"/>
      <c r="D41" s="3"/>
      <c r="E41" s="28">
        <v>0</v>
      </c>
      <c r="F41" s="28">
        <v>0</v>
      </c>
      <c r="G41" s="28">
        <v>31604</v>
      </c>
      <c r="H41" s="28">
        <v>0</v>
      </c>
      <c r="I41" s="28">
        <v>0</v>
      </c>
      <c r="J41" s="28">
        <v>31604</v>
      </c>
      <c r="K41" s="28">
        <v>0</v>
      </c>
      <c r="L41" s="28">
        <v>0</v>
      </c>
      <c r="M41" s="28">
        <v>0</v>
      </c>
      <c r="N41" s="3"/>
    </row>
    <row r="42" spans="1:14" ht="30" customHeight="1">
      <c r="A42" s="82" t="s">
        <v>82</v>
      </c>
      <c r="B42" s="83"/>
      <c r="C42" s="83"/>
      <c r="D42" s="84"/>
      <c r="E42" s="85">
        <f t="shared" ref="E42:M42" si="12">E36+E37</f>
        <v>3725553</v>
      </c>
      <c r="F42" s="85">
        <f t="shared" si="12"/>
        <v>702550</v>
      </c>
      <c r="G42" s="85">
        <f t="shared" si="12"/>
        <v>13716656</v>
      </c>
      <c r="H42" s="85">
        <f t="shared" si="12"/>
        <v>11329050</v>
      </c>
      <c r="I42" s="85">
        <f t="shared" si="12"/>
        <v>19200</v>
      </c>
      <c r="J42" s="85">
        <f t="shared" si="12"/>
        <v>1605394</v>
      </c>
      <c r="K42" s="85">
        <f t="shared" si="12"/>
        <v>52369</v>
      </c>
      <c r="L42" s="85">
        <f t="shared" si="12"/>
        <v>414500</v>
      </c>
      <c r="M42" s="85">
        <f t="shared" si="12"/>
        <v>296143</v>
      </c>
      <c r="N42" s="3"/>
    </row>
    <row r="43" spans="1:14" ht="38.25" customHeight="1">
      <c r="A43" s="61" t="s">
        <v>83</v>
      </c>
      <c r="B43" s="54"/>
      <c r="C43" s="54"/>
      <c r="D43" s="62"/>
      <c r="E43" s="86">
        <f t="shared" ref="E43:M43" si="13">SUM(E44:E45)</f>
        <v>0</v>
      </c>
      <c r="F43" s="86">
        <f t="shared" si="13"/>
        <v>0</v>
      </c>
      <c r="G43" s="86">
        <f t="shared" si="13"/>
        <v>3876104</v>
      </c>
      <c r="H43" s="86">
        <f t="shared" si="13"/>
        <v>10816898</v>
      </c>
      <c r="I43" s="86">
        <f t="shared" si="13"/>
        <v>0</v>
      </c>
      <c r="J43" s="86">
        <f t="shared" si="13"/>
        <v>178411</v>
      </c>
      <c r="K43" s="86">
        <f t="shared" si="13"/>
        <v>0</v>
      </c>
      <c r="L43" s="86">
        <f t="shared" si="13"/>
        <v>0</v>
      </c>
      <c r="M43" s="86">
        <f t="shared" si="13"/>
        <v>78000</v>
      </c>
      <c r="N43" s="3"/>
    </row>
    <row r="44" spans="1:14" ht="15.75" customHeight="1">
      <c r="A44" s="119" t="s">
        <v>123</v>
      </c>
      <c r="B44" s="2" t="s">
        <v>85</v>
      </c>
      <c r="C44" s="2" t="e">
        <f>VLOOKUP(#REF!,[1]serial!$C$1:$D$37,2,FALSE)</f>
        <v>#REF!</v>
      </c>
      <c r="D44" s="3" t="s">
        <v>86</v>
      </c>
      <c r="E44" s="28">
        <v>0</v>
      </c>
      <c r="F44" s="232">
        <v>0</v>
      </c>
      <c r="G44" s="28">
        <v>3057700</v>
      </c>
      <c r="H44" s="28">
        <v>2820000</v>
      </c>
      <c r="I44" s="28">
        <v>0</v>
      </c>
      <c r="J44" s="28">
        <v>161700</v>
      </c>
      <c r="K44" s="28">
        <v>0</v>
      </c>
      <c r="L44" s="28">
        <v>0</v>
      </c>
      <c r="M44" s="28">
        <v>76000</v>
      </c>
      <c r="N44" s="3"/>
    </row>
    <row r="45" spans="1:14" ht="15.75" customHeight="1">
      <c r="A45" s="119" t="s">
        <v>124</v>
      </c>
      <c r="B45" s="2" t="s">
        <v>88</v>
      </c>
      <c r="C45" s="2" t="e">
        <f>VLOOKUP(#REF!,[1]serial!$C$1:$D$37,2,FALSE)</f>
        <v>#REF!</v>
      </c>
      <c r="D45" s="3" t="s">
        <v>89</v>
      </c>
      <c r="E45" s="28">
        <v>0</v>
      </c>
      <c r="F45" s="28">
        <v>0</v>
      </c>
      <c r="G45" s="28">
        <v>818404</v>
      </c>
      <c r="H45" s="28">
        <v>7996898</v>
      </c>
      <c r="I45" s="28">
        <v>0</v>
      </c>
      <c r="J45" s="28">
        <v>16711</v>
      </c>
      <c r="K45" s="28">
        <v>0</v>
      </c>
      <c r="L45" s="28">
        <v>0</v>
      </c>
      <c r="M45" s="28">
        <v>2000</v>
      </c>
      <c r="N45" s="3"/>
    </row>
    <row r="46" spans="1:14" ht="28.5" customHeight="1">
      <c r="A46" s="61" t="s">
        <v>90</v>
      </c>
      <c r="B46" s="54"/>
      <c r="C46" s="54"/>
      <c r="D46" s="62"/>
      <c r="E46" s="86">
        <f t="shared" ref="E46:M46" si="14">SUM(E47:E48)</f>
        <v>0</v>
      </c>
      <c r="F46" s="86">
        <f t="shared" si="14"/>
        <v>142326</v>
      </c>
      <c r="G46" s="86">
        <f t="shared" si="14"/>
        <v>2941336</v>
      </c>
      <c r="H46" s="86">
        <f t="shared" si="14"/>
        <v>3387808</v>
      </c>
      <c r="I46" s="86">
        <f t="shared" si="14"/>
        <v>0</v>
      </c>
      <c r="J46" s="86">
        <f t="shared" si="14"/>
        <v>69668</v>
      </c>
      <c r="K46" s="86">
        <f t="shared" si="14"/>
        <v>9700</v>
      </c>
      <c r="L46" s="86">
        <f t="shared" si="14"/>
        <v>0</v>
      </c>
      <c r="M46" s="86">
        <f t="shared" si="14"/>
        <v>1860</v>
      </c>
      <c r="N46" s="3"/>
    </row>
    <row r="47" spans="1:14">
      <c r="A47" s="20" t="s">
        <v>91</v>
      </c>
      <c r="B47" s="2" t="s">
        <v>92</v>
      </c>
      <c r="C47" s="2" t="e">
        <f>VLOOKUP(B50,[1]serial!$C$1:$D$37,2,FALSE)</f>
        <v>#N/A</v>
      </c>
      <c r="D47" s="3" t="s">
        <v>93</v>
      </c>
      <c r="E47" s="45"/>
      <c r="F47" s="28">
        <v>142326</v>
      </c>
      <c r="G47" s="28">
        <v>2941336</v>
      </c>
      <c r="H47" s="28">
        <v>2883808</v>
      </c>
      <c r="I47" s="28">
        <v>0</v>
      </c>
      <c r="J47" s="28">
        <v>45968</v>
      </c>
      <c r="K47" s="28">
        <v>9700</v>
      </c>
      <c r="L47" s="28">
        <v>0</v>
      </c>
      <c r="M47" s="28">
        <v>1860</v>
      </c>
      <c r="N47" s="3"/>
    </row>
    <row r="48" spans="1:14" ht="38.25" customHeight="1">
      <c r="A48" s="20" t="s">
        <v>94</v>
      </c>
      <c r="B48" s="2" t="s">
        <v>95</v>
      </c>
      <c r="C48" s="2" t="e">
        <f>VLOOKUP(B51,[1]serial!$C$1:$D$37,2,FALSE)</f>
        <v>#N/A</v>
      </c>
      <c r="D48" s="3" t="s">
        <v>96</v>
      </c>
      <c r="E48" s="45"/>
      <c r="F48" s="45"/>
      <c r="G48" s="45"/>
      <c r="H48" s="28">
        <v>504000</v>
      </c>
      <c r="I48" s="45"/>
      <c r="J48" s="28">
        <v>23700</v>
      </c>
      <c r="K48" s="45"/>
      <c r="L48" s="45"/>
      <c r="M48" s="45"/>
      <c r="N48" s="3"/>
    </row>
    <row r="49" spans="1:14" ht="27" customHeight="1">
      <c r="A49" s="121" t="s">
        <v>125</v>
      </c>
      <c r="B49" s="89"/>
      <c r="C49" s="89"/>
      <c r="D49" s="89"/>
      <c r="E49" s="24">
        <f t="shared" ref="E49:M49" si="15">E25+E16+E13+E10</f>
        <v>668892767.5</v>
      </c>
      <c r="F49" s="24">
        <f t="shared" si="15"/>
        <v>54547812</v>
      </c>
      <c r="G49" s="24">
        <f t="shared" si="15"/>
        <v>659362787.5</v>
      </c>
      <c r="H49" s="24">
        <f t="shared" si="15"/>
        <v>541876292.20000005</v>
      </c>
      <c r="I49" s="24">
        <f t="shared" si="15"/>
        <v>424865</v>
      </c>
      <c r="J49" s="24">
        <f t="shared" si="15"/>
        <v>18967583.5</v>
      </c>
      <c r="K49" s="24">
        <f t="shared" si="15"/>
        <v>6241902.4000000004</v>
      </c>
      <c r="L49" s="24">
        <f t="shared" si="15"/>
        <v>16262842</v>
      </c>
      <c r="M49" s="24">
        <f t="shared" si="15"/>
        <v>96909133.400000006</v>
      </c>
      <c r="N49" s="3"/>
    </row>
    <row r="50" spans="1:14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>
      <c r="A51" s="385" t="s">
        <v>267</v>
      </c>
      <c r="B51" s="386"/>
      <c r="C51" s="386"/>
      <c r="D51" s="386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>
      <c r="A52" s="385" t="s">
        <v>268</v>
      </c>
      <c r="B52" s="386"/>
      <c r="C52" s="386"/>
      <c r="D52" s="386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>
      <c r="A53" s="386" t="s">
        <v>269</v>
      </c>
      <c r="B53" s="386"/>
      <c r="C53" s="386"/>
      <c r="D53" s="386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</sheetData>
  <mergeCells count="12">
    <mergeCell ref="I3:I5"/>
    <mergeCell ref="J3:J5"/>
    <mergeCell ref="K3:K5"/>
    <mergeCell ref="L3:L5"/>
    <mergeCell ref="A1:M1"/>
    <mergeCell ref="A2:A5"/>
    <mergeCell ref="E2:E5"/>
    <mergeCell ref="F2:F5"/>
    <mergeCell ref="G2:G5"/>
    <mergeCell ref="H2:M2"/>
    <mergeCell ref="H3:H5"/>
    <mergeCell ref="M3:M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5703125" defaultRowHeight="15" customHeight="1"/>
  <cols>
    <col min="1" max="26" width="8.7109375" customWidth="1"/>
  </cols>
  <sheetData>
    <row r="1" spans="1:4" ht="14.25" customHeight="1">
      <c r="A1" s="5" t="s">
        <v>270</v>
      </c>
      <c r="C1" s="5" t="s">
        <v>271</v>
      </c>
      <c r="D1" s="5" t="s">
        <v>272</v>
      </c>
    </row>
    <row r="2" spans="1:4" ht="14.25" customHeight="1">
      <c r="A2" s="5" t="s">
        <v>273</v>
      </c>
      <c r="C2" s="5" t="s">
        <v>274</v>
      </c>
      <c r="D2" s="5" t="s">
        <v>275</v>
      </c>
    </row>
    <row r="3" spans="1:4" ht="14.25" customHeight="1">
      <c r="A3" s="5" t="s">
        <v>276</v>
      </c>
      <c r="C3" s="5" t="s">
        <v>27</v>
      </c>
      <c r="D3" s="5" t="s">
        <v>277</v>
      </c>
    </row>
    <row r="4" spans="1:4" ht="14.25" customHeight="1">
      <c r="A4" s="5" t="s">
        <v>278</v>
      </c>
      <c r="C4" s="5" t="s">
        <v>30</v>
      </c>
      <c r="D4" s="5" t="s">
        <v>279</v>
      </c>
    </row>
    <row r="5" spans="1:4" ht="14.25" customHeight="1">
      <c r="A5" s="5" t="s">
        <v>280</v>
      </c>
      <c r="C5" s="5" t="s">
        <v>23</v>
      </c>
      <c r="D5" s="5" t="s">
        <v>24</v>
      </c>
    </row>
    <row r="6" spans="1:4" ht="14.25" customHeight="1">
      <c r="A6" s="5" t="s">
        <v>281</v>
      </c>
      <c r="C6" s="5" t="s">
        <v>20</v>
      </c>
      <c r="D6" s="5" t="s">
        <v>21</v>
      </c>
    </row>
    <row r="7" spans="1:4" ht="14.25" customHeight="1">
      <c r="A7" s="5" t="s">
        <v>282</v>
      </c>
      <c r="C7" s="5" t="s">
        <v>283</v>
      </c>
      <c r="D7" s="5" t="s">
        <v>284</v>
      </c>
    </row>
    <row r="8" spans="1:4" ht="14.25" customHeight="1">
      <c r="A8" s="5" t="s">
        <v>285</v>
      </c>
      <c r="C8" s="5" t="s">
        <v>286</v>
      </c>
      <c r="D8" s="5" t="s">
        <v>287</v>
      </c>
    </row>
    <row r="9" spans="1:4" ht="14.25" customHeight="1">
      <c r="A9" s="5" t="s">
        <v>288</v>
      </c>
      <c r="C9" s="5" t="s">
        <v>289</v>
      </c>
      <c r="D9" s="5" t="s">
        <v>290</v>
      </c>
    </row>
    <row r="10" spans="1:4" ht="14.25" customHeight="1">
      <c r="A10" s="5" t="s">
        <v>291</v>
      </c>
      <c r="C10" s="5" t="s">
        <v>292</v>
      </c>
      <c r="D10" s="5" t="s">
        <v>293</v>
      </c>
    </row>
    <row r="11" spans="1:4" ht="14.25" customHeight="1">
      <c r="A11" s="5" t="s">
        <v>294</v>
      </c>
      <c r="C11" s="5" t="s">
        <v>295</v>
      </c>
      <c r="D11" s="5" t="s">
        <v>296</v>
      </c>
    </row>
    <row r="12" spans="1:4" ht="14.25" customHeight="1">
      <c r="A12" s="5" t="s">
        <v>297</v>
      </c>
      <c r="C12" s="5" t="s">
        <v>298</v>
      </c>
      <c r="D12" s="5" t="s">
        <v>299</v>
      </c>
    </row>
    <row r="13" spans="1:4" ht="14.25" customHeight="1">
      <c r="A13" s="5" t="s">
        <v>300</v>
      </c>
      <c r="C13" s="5" t="s">
        <v>301</v>
      </c>
      <c r="D13" s="5" t="s">
        <v>302</v>
      </c>
    </row>
    <row r="14" spans="1:4" ht="14.25" customHeight="1">
      <c r="C14" s="5" t="s">
        <v>303</v>
      </c>
      <c r="D14" s="5" t="s">
        <v>304</v>
      </c>
    </row>
    <row r="15" spans="1:4" ht="14.25" customHeight="1">
      <c r="C15" s="5" t="s">
        <v>34</v>
      </c>
      <c r="D15" s="5" t="s">
        <v>35</v>
      </c>
    </row>
    <row r="16" spans="1:4" ht="14.25" customHeight="1">
      <c r="C16" s="5" t="s">
        <v>37</v>
      </c>
      <c r="D16" s="5" t="s">
        <v>38</v>
      </c>
    </row>
    <row r="17" spans="3:4" ht="14.25" customHeight="1">
      <c r="C17" s="5" t="s">
        <v>305</v>
      </c>
      <c r="D17" s="5" t="s">
        <v>43</v>
      </c>
    </row>
    <row r="18" spans="3:4" ht="14.25" customHeight="1">
      <c r="C18" s="5" t="s">
        <v>45</v>
      </c>
      <c r="D18" s="5" t="s">
        <v>46</v>
      </c>
    </row>
    <row r="19" spans="3:4" ht="14.25" customHeight="1">
      <c r="C19" s="5" t="s">
        <v>51</v>
      </c>
      <c r="D19" s="5" t="s">
        <v>52</v>
      </c>
    </row>
    <row r="20" spans="3:4" ht="14.25" customHeight="1">
      <c r="C20" s="5" t="s">
        <v>55</v>
      </c>
      <c r="D20" s="5" t="s">
        <v>56</v>
      </c>
    </row>
    <row r="21" spans="3:4" ht="14.25" customHeight="1">
      <c r="C21" s="5" t="s">
        <v>58</v>
      </c>
      <c r="D21" s="5" t="s">
        <v>59</v>
      </c>
    </row>
    <row r="22" spans="3:4" ht="14.25" customHeight="1">
      <c r="C22" s="5" t="s">
        <v>306</v>
      </c>
      <c r="D22" s="5" t="s">
        <v>307</v>
      </c>
    </row>
    <row r="23" spans="3:4" ht="14.25" customHeight="1">
      <c r="C23" s="5" t="s">
        <v>61</v>
      </c>
      <c r="D23" s="5" t="s">
        <v>62</v>
      </c>
    </row>
    <row r="24" spans="3:4" ht="14.25" customHeight="1">
      <c r="C24" s="5" t="s">
        <v>308</v>
      </c>
      <c r="D24" s="5" t="s">
        <v>309</v>
      </c>
    </row>
    <row r="25" spans="3:4" ht="14.25" customHeight="1">
      <c r="C25" s="5" t="s">
        <v>65</v>
      </c>
      <c r="D25" s="5" t="s">
        <v>66</v>
      </c>
    </row>
    <row r="26" spans="3:4" ht="14.25" customHeight="1">
      <c r="C26" s="5" t="s">
        <v>68</v>
      </c>
      <c r="D26" s="5" t="s">
        <v>69</v>
      </c>
    </row>
    <row r="27" spans="3:4" ht="14.25" customHeight="1">
      <c r="C27" s="5" t="s">
        <v>71</v>
      </c>
      <c r="D27" s="5" t="s">
        <v>72</v>
      </c>
    </row>
    <row r="28" spans="3:4" ht="14.25" customHeight="1">
      <c r="C28" s="5" t="s">
        <v>310</v>
      </c>
      <c r="D28" s="5" t="s">
        <v>311</v>
      </c>
    </row>
    <row r="29" spans="3:4" ht="14.25" customHeight="1">
      <c r="C29" s="5" t="s">
        <v>312</v>
      </c>
      <c r="D29" s="5" t="s">
        <v>313</v>
      </c>
    </row>
    <row r="30" spans="3:4" ht="14.25" customHeight="1">
      <c r="C30" s="5" t="s">
        <v>314</v>
      </c>
      <c r="D30" s="5" t="s">
        <v>315</v>
      </c>
    </row>
    <row r="31" spans="3:4" ht="14.25" customHeight="1">
      <c r="C31" s="5" t="s">
        <v>85</v>
      </c>
      <c r="D31" s="5" t="s">
        <v>86</v>
      </c>
    </row>
    <row r="32" spans="3:4" ht="14.25" customHeight="1">
      <c r="C32" s="5" t="s">
        <v>88</v>
      </c>
      <c r="D32" s="5" t="s">
        <v>89</v>
      </c>
    </row>
    <row r="33" spans="3:4" ht="14.25" customHeight="1">
      <c r="C33" s="5" t="s">
        <v>77</v>
      </c>
      <c r="D33" s="5" t="s">
        <v>78</v>
      </c>
    </row>
    <row r="34" spans="3:4" ht="14.25" customHeight="1">
      <c r="C34" s="5" t="s">
        <v>316</v>
      </c>
      <c r="D34" s="5" t="s">
        <v>317</v>
      </c>
    </row>
    <row r="35" spans="3:4" ht="14.25" customHeight="1">
      <c r="C35" s="5" t="s">
        <v>42</v>
      </c>
      <c r="D35" s="5" t="s">
        <v>318</v>
      </c>
    </row>
    <row r="36" spans="3:4" ht="14.25" customHeight="1">
      <c r="C36" s="5" t="s">
        <v>92</v>
      </c>
      <c r="D36" s="5" t="s">
        <v>93</v>
      </c>
    </row>
    <row r="37" spans="3:4" ht="14.25" customHeight="1">
      <c r="C37" s="5" t="s">
        <v>95</v>
      </c>
      <c r="D37" s="5" t="s">
        <v>96</v>
      </c>
    </row>
    <row r="38" spans="3:4" ht="12.75" customHeight="1"/>
    <row r="39" spans="3:4" ht="12.75" customHeight="1"/>
    <row r="40" spans="3:4" ht="12.75" customHeight="1"/>
    <row r="41" spans="3:4" ht="12.75" customHeight="1"/>
    <row r="42" spans="3:4" ht="12.75" customHeight="1"/>
    <row r="43" spans="3:4" ht="12.75" customHeight="1"/>
    <row r="44" spans="3:4" ht="12.75" customHeight="1"/>
    <row r="45" spans="3:4" ht="12.75" customHeight="1"/>
    <row r="46" spans="3:4" ht="12.75" customHeight="1"/>
    <row r="47" spans="3:4" ht="12.75" customHeight="1"/>
    <row r="48" spans="3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User</cp:lastModifiedBy>
  <dcterms:created xsi:type="dcterms:W3CDTF">2007-01-10T10:28:39Z</dcterms:created>
  <dcterms:modified xsi:type="dcterms:W3CDTF">2025-03-24T13:48:47Z</dcterms:modified>
</cp:coreProperties>
</file>