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25" windowWidth="9990" windowHeight="6000" tabRatio="599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<sst xmlns="http://schemas.openxmlformats.org/spreadsheetml/2006/main" count="418" uniqueCount="142">
  <si>
    <t>Destinaţia: Biroul Naţional de Statistică</t>
  </si>
  <si>
    <t>1.Direcţiile cultură raionale prezintă Ministerului Culturii şi Turismului al RWI până la 1 februarie</t>
  </si>
  <si>
    <t>RAPORT STATISTIC CENTRALIZATOR</t>
  </si>
  <si>
    <t>TIPURI DE BIBLIOTECI</t>
  </si>
  <si>
    <r>
      <t xml:space="preserve">I. </t>
    </r>
    <r>
      <rPr>
        <sz val="9"/>
        <rFont val="Arial"/>
        <family val="0"/>
      </rPr>
      <t>DATE GENERALE</t>
    </r>
  </si>
  <si>
    <t>Repartizarea bibliotecilor conform mărimii colecţiilor (după numărul de volume)</t>
  </si>
  <si>
    <t>Numărul total de biblioteci</t>
  </si>
  <si>
    <t>Localul bibliotecii</t>
  </si>
  <si>
    <t>Starea tehnică a bibliotecilor</t>
  </si>
  <si>
    <t>Suprafaţa totală de amplasament (m.p.)</t>
  </si>
  <si>
    <t>Numărul punctelor de servire(filiale)</t>
  </si>
  <si>
    <r>
      <t xml:space="preserve">Categoria </t>
    </r>
    <r>
      <rPr>
        <sz val="8"/>
        <rFont val="Arial"/>
        <family val="0"/>
      </rPr>
      <t xml:space="preserve">I </t>
    </r>
    <r>
      <rPr>
        <sz val="8"/>
        <rFont val="Arial"/>
        <family val="0"/>
      </rPr>
      <t>până la 2000 volume</t>
    </r>
  </si>
  <si>
    <t>Categoria 2 de la 2001 până la 5000 volume</t>
  </si>
  <si>
    <t>Categoria 3 de la 5001 până la 10000 volume</t>
  </si>
  <si>
    <t>Categoria 4 de la 10001 până la 100000 volume</t>
  </si>
  <si>
    <t>Categoria 5 de la 100001 până la 500000 volume</t>
  </si>
  <si>
    <t>Categoria 6 de la 500001 până la 1 milion volume</t>
  </si>
  <si>
    <t>Categoria 7 mai mul de 1 milion volume</t>
  </si>
  <si>
    <t>Special 1</t>
  </si>
  <si>
    <t>Reamenajat 2</t>
  </si>
  <si>
    <t>Propriu 1</t>
  </si>
  <si>
    <t>Arendat 2</t>
  </si>
  <si>
    <t>Necesită reparaţie capitală 1</t>
  </si>
  <si>
    <t>Avariat 2</t>
  </si>
  <si>
    <t>staţionare</t>
  </si>
  <si>
    <t>mobile</t>
  </si>
  <si>
    <t>A</t>
  </si>
  <si>
    <r>
      <t xml:space="preserve">II. </t>
    </r>
    <r>
      <rPr>
        <sz val="9"/>
        <rFont val="Arial"/>
        <family val="0"/>
      </rPr>
      <t>COLECŢII, PUBLICAŢII SERIALE</t>
    </r>
  </si>
  <si>
    <t>Intrări în cursul anului</t>
  </si>
  <si>
    <t>Cărţi, publicaţii seriale (legate)</t>
  </si>
  <si>
    <t>Documente de muzică tipărită</t>
  </si>
  <si>
    <t>Manuscrise</t>
  </si>
  <si>
    <t>Documente audiovizuale</t>
  </si>
  <si>
    <t>Colecţii electronice</t>
  </si>
  <si>
    <t>Documente grafice</t>
  </si>
  <si>
    <t>Patente</t>
  </si>
  <si>
    <t>Alte documente</t>
  </si>
  <si>
    <t>Total</t>
  </si>
  <si>
    <t>din care în limba de stat</t>
  </si>
  <si>
    <t>Numărul de titluri</t>
  </si>
  <si>
    <t>u./m.</t>
  </si>
  <si>
    <t>u/m.</t>
  </si>
  <si>
    <r>
      <t xml:space="preserve">II. </t>
    </r>
    <r>
      <rPr>
        <sz val="8"/>
        <rFont val="Arial"/>
        <family val="0"/>
      </rPr>
      <t>COLECŢII, PUBLICAŢII SERIALE</t>
    </r>
  </si>
  <si>
    <t>Eliminări în cursul anului</t>
  </si>
  <si>
    <t>Din care în limba de stat</t>
  </si>
  <si>
    <t>u-/m.</t>
  </si>
  <si>
    <t>III   Publicaţii seriale curente</t>
  </si>
  <si>
    <t>Existent la sfârşitul anului</t>
  </si>
  <si>
    <t>din care:</t>
  </si>
  <si>
    <t>Titluri de reviste curente</t>
  </si>
  <si>
    <t>Titluri de ziare curente</t>
  </si>
  <si>
    <t>Numărul de vizite</t>
  </si>
  <si>
    <t>Numărul de împrumuturi</t>
  </si>
  <si>
    <t>Din care copii până la 16 ani</t>
  </si>
  <si>
    <t>Utilizatori activi</t>
  </si>
  <si>
    <t>în limba de stat</t>
  </si>
  <si>
    <t>copii până la 16 ani</t>
  </si>
  <si>
    <t>total</t>
  </si>
  <si>
    <r>
      <t xml:space="preserve">IV. </t>
    </r>
    <r>
      <rPr>
        <sz val="9"/>
        <rFont val="Arial"/>
        <family val="0"/>
      </rPr>
      <t>UTILIZAREA BIBLIOTECII. FACILITĂŢI Şl SERVICII</t>
    </r>
  </si>
  <si>
    <t>b) Facilităţi şi servicii</t>
  </si>
  <si>
    <t>Numărul total de biblioteci care deţin computere</t>
  </si>
  <si>
    <t>Numărul total de computere</t>
  </si>
  <si>
    <t>Din care conectate la Internet</t>
  </si>
  <si>
    <t>Nr.staţiilor de lucru pentru utilizatori</t>
  </si>
  <si>
    <t>Numărul de imprimante pentru utilizatori</t>
  </si>
  <si>
    <t>Din care pentru copii până la 16ani</t>
  </si>
  <si>
    <t>Numărul de scanere pentru utilizatori</t>
  </si>
  <si>
    <t>Din care pentru copii până la 16 ani</t>
  </si>
  <si>
    <t>Procent înregistrări catalografice în sistem automatizat</t>
  </si>
  <si>
    <t>txistenţa accesului liber (% către fondul total de DublicatiO</t>
  </si>
  <si>
    <t>Numărul de locuri în săli de lectură</t>
  </si>
  <si>
    <t>conectate Ia Internet</t>
  </si>
  <si>
    <t>pentru copii pana la 16 ani</t>
  </si>
  <si>
    <t>conectate la Internet</t>
  </si>
  <si>
    <r>
      <t xml:space="preserve">V.   </t>
    </r>
    <r>
      <rPr>
        <sz val="9"/>
        <rFont val="Arial"/>
        <family val="0"/>
      </rPr>
      <t>ÎMPRUMUTUL INTERBIBLIOTECAR</t>
    </r>
  </si>
  <si>
    <r>
      <t xml:space="preserve">VI. </t>
    </r>
    <r>
      <rPr>
        <sz val="8"/>
        <rFont val="Arial"/>
        <family val="0"/>
      </rPr>
      <t>PERSONALUL</t>
    </r>
  </si>
  <si>
    <t>Biblioteci din ţară</t>
  </si>
  <si>
    <t>Biblioteci din străinătate</t>
  </si>
  <si>
    <t>Numărul TOTAL de angajaţi</t>
  </si>
  <si>
    <r>
      <t xml:space="preserve">În </t>
    </r>
    <r>
      <rPr>
        <sz val="9"/>
        <rFont val="Arial"/>
        <family val="2"/>
      </rPr>
      <t>echivalent norme întregi</t>
    </r>
  </si>
  <si>
    <t>Din numărul total de angajaţi</t>
  </si>
  <si>
    <t>Numărul total de cereri primite</t>
  </si>
  <si>
    <t>Numărul de împrumuturi acordate</t>
  </si>
  <si>
    <t>Numărul total de cereri adresate altor biblioteci</t>
  </si>
  <si>
    <t>Numărul de împrumuturi acordate de către alte biblioteci</t>
  </si>
  <si>
    <t>Bibliotecari</t>
  </si>
  <si>
    <t>Cu studii superioare</t>
  </si>
  <si>
    <t>Cu studii medii</t>
  </si>
  <si>
    <t>în echivalent norme întregi</t>
  </si>
  <si>
    <t>Din care de specialitate</t>
  </si>
  <si>
    <t>01. Biblioteci publice din sistemul Ministerului Culturii şi Turismului (suma rând. 02+03+04)</t>
  </si>
  <si>
    <t xml:space="preserve">02. Biblioteci publice din reţea </t>
  </si>
  <si>
    <t>03. Biblioteca Naţională a Republicii Moldova</t>
  </si>
  <si>
    <t>04. Biblioteca Naţională pentru Copii "Ion Creangă"</t>
  </si>
  <si>
    <t>05. Biblioteci ale instituţiilor din învăţămînt (suma rînd 06+07+08)</t>
  </si>
  <si>
    <t>Aprobat prin ordinul Ministerului Culturii şi Turismului al RM_</t>
  </si>
  <si>
    <t>05. Biblioteci ale instituţiilor de învăţămînt (suma rînd 06+07+08)</t>
  </si>
  <si>
    <t>07. Biblioteci din instuţiile de învăţămînt mediu de specialitate (colegii)</t>
  </si>
  <si>
    <t>08. Biblioteci din instituţiile de învăţămînt secundar</t>
  </si>
  <si>
    <r>
      <t xml:space="preserve">06. </t>
    </r>
    <r>
      <rPr>
        <sz val="8"/>
        <rFont val="Arial"/>
        <family val="2"/>
      </rPr>
      <t>Biblioteci din instituţiile de învăţămînt superior</t>
    </r>
  </si>
  <si>
    <t>09. Biblioteca Centrală Ştiinţifică "Andrei Lupan" a Academiei de Ştiinţe a RM</t>
  </si>
  <si>
    <t>09. Biblioteca Centrală Ştiinţifică "A. Lupan" a Academiei de Ştiinţe a RM</t>
  </si>
  <si>
    <t>07. Biblioteci din instituţiile de învăţămînt mediu de specialitate (colegii)</t>
  </si>
  <si>
    <t>09. Biblioteca Centrală Ştiinţifică "A. Lupan"  a Academiei de Ştiinţe a RM</t>
  </si>
  <si>
    <t>Numărul de vizite virtuale</t>
  </si>
  <si>
    <t>2. Centrele metodologice departamentale la 1 februarie - Consiliului Biblioteconomic Naţional</t>
  </si>
  <si>
    <t>3. Ministerul Culturii şi Turismului al RM prezintă Biroului Naţional de Statistică până la 10 martie</t>
  </si>
  <si>
    <t>11. Biblioteci medicale din reţea, inclusiv</t>
  </si>
  <si>
    <t>14. Biblioteca Centrului de formare profesională a lucrătorilor medicali şi farmaciştilor cu studii medii (mun. Bălţi)</t>
  </si>
  <si>
    <t>12. Biblioteca Ştiinţifică Medicală a Universităţii de Stat de Medicină şi Farmacie "Nicolae Testemiţanu"*</t>
  </si>
  <si>
    <t>15. Biblioteci ale instituţiilor de Cercetare Ştiinţifică</t>
  </si>
  <si>
    <t>16. Biblioteci ale spitalelor Minicipale şi Republicane</t>
  </si>
  <si>
    <t>17. Biblioteci ale Spitalelor Raionale</t>
  </si>
  <si>
    <t>10. Biblioteci Medicale (rînd 14+15+16+17)</t>
  </si>
  <si>
    <t>13. Bibliotecile colegiilor de Medicină*</t>
  </si>
  <si>
    <t>10.Biblioteci Medicale (rînd 14+15+16+17)</t>
  </si>
  <si>
    <t>06. Biblioteci din instituţiile de învăţămînt superior</t>
  </si>
  <si>
    <t>20.  Biblioteca Republicană Ştiinţifică Agricolă a Universităţii Agrare de Stat*</t>
  </si>
  <si>
    <t>21. Biblioteci din instuţiile de învăţămînt mediu de specialitate (colegii agricole)*</t>
  </si>
  <si>
    <t>22. Biblioteci agicole din reţea (Biblioteci ale Instituţiilor Ştiinţifice Agricole)</t>
  </si>
  <si>
    <t>23. Biblioteci sindicale</t>
  </si>
  <si>
    <t>25. Biblioteca Republicană Tehnologico-Ştiinţifică</t>
  </si>
  <si>
    <t>26.  Biblioteci tehnice din reţea</t>
  </si>
  <si>
    <t>29. Centrul Naţional de Informare şi Reabilitare al Societăţii Orbilor din Moldova</t>
  </si>
  <si>
    <t>30. Total biblioteci din SNB din RM</t>
  </si>
  <si>
    <t>20.  Biblioteca Republicană Ştiinţifică Agricolă a Universităţii Agrare de Stat</t>
  </si>
  <si>
    <t>19. Total biblioteci agricole (suma rând 20+21+22)</t>
  </si>
  <si>
    <t>18. Biblioteci agricole (rînd. 22)</t>
  </si>
  <si>
    <t>24. Biblioteci tehnice (suma rînd 18+19)</t>
  </si>
  <si>
    <t>18. Biblioteci agricole  (rînd. 22)</t>
  </si>
  <si>
    <t>24. Biblioteci tehnice (suma rînd 25+26)</t>
  </si>
  <si>
    <r>
      <t>Prezintă:_</t>
    </r>
    <r>
      <rPr>
        <b/>
        <sz val="11"/>
        <rFont val="Arial"/>
        <family val="2"/>
      </rPr>
      <t>Consiliul Biblioteconomic Naţional</t>
    </r>
    <r>
      <rPr>
        <sz val="11"/>
        <rFont val="Arial"/>
        <family val="0"/>
      </rPr>
      <t>________________________</t>
    </r>
  </si>
  <si>
    <t xml:space="preserve">        denumirea organului</t>
  </si>
  <si>
    <t>L.Ş. "___"_______________2008</t>
  </si>
  <si>
    <t>SISTEMUL NAŢIONAL DE BIBLIOTECI în anul 2007</t>
  </si>
  <si>
    <t xml:space="preserve">27. Centrul de Informare şi Documentare în domeniul Proprietăţii Intelectuale (CID PI) </t>
  </si>
  <si>
    <t>IV. UTILIZAREA BIBLIOTECII. FACILITĂŢI ŞI SERVICII                                                                                                                      a) Utilizarea bibliotecii</t>
  </si>
  <si>
    <t>28. Biblioteca Parlamentului RM**</t>
  </si>
  <si>
    <t>* Datele cu privire la activitatea Bibliotecii Ştiinţifice Medicale a universităţii de Stat de Medicină şi Farmacie " Nicolae Testemiţanu şi a Bibliotecii Republicane Ştiinţifice Agricole a Universităţii Agrare de Stat din Moldova sunt incluse la compartimentul "Biblioteci ale instituţiilor din învăţământ"/subcompartimentul "Biblioteci din instituţiile de învăţământ superior"; datele privind activitatea bibliotecilor Colegiilor de Medicină şi a Colegiilor Agricole sunt incluse de asemenea  în compartimentul "Biblioteci ale instituţiilor din învăţământ" la capitolul Biblioteci din instituţiile de învăţământ mediu de specialitate (colegii).</t>
  </si>
  <si>
    <t>** datele privind activitatea Bibliotecii Parlamentului RM nu au fost prezentate</t>
  </si>
  <si>
    <t>*** Datele nu sunt depline</t>
  </si>
  <si>
    <t>Executant: Larisa Gologan, tel. : 21 39 07; 24 00 70; e-mail: larisagologan@yahoo.com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</si>
</sst>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52"/>
      <name val="Arial"/>
      <family val="2"/>
    </font>
    <font>
      <b/>
      <sz val="10"/>
      <color indexed="52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7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 indent="8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 inden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9" fontId="0" fillId="0" borderId="1" xfId="0" applyNumberFormat="1" applyFont="1" applyFill="1" applyBorder="1" applyAlignment="1" applyProtection="1">
      <alignment horizontal="center" vertical="center"/>
      <protection/>
    </xf>
    <xf numFmtId="1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left" vertical="top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wrapText="1"/>
      <protection/>
    </xf>
    <xf numFmtId="0" fontId="8" fillId="0" borderId="1" xfId="0" applyNumberFormat="1" applyFont="1" applyFill="1" applyBorder="1" applyAlignment="1" applyProtection="1">
      <alignment wrapText="1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9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left" vertical="top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top"/>
      <protection/>
    </xf>
    <xf numFmtId="0" fontId="6" fillId="0" borderId="6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left" vertical="top" wrapText="1" indent="1"/>
      <protection/>
    </xf>
    <xf numFmtId="0" fontId="2" fillId="0" borderId="6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horizontal="center" vertical="center" textRotation="90"/>
      <protection/>
    </xf>
    <xf numFmtId="0" fontId="2" fillId="0" borderId="3" xfId="0" applyNumberFormat="1" applyFont="1" applyFill="1" applyBorder="1" applyAlignment="1" applyProtection="1">
      <alignment horizontal="center" vertical="center" textRotation="90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" xfId="0" applyNumberFormat="1" applyFont="1" applyFill="1" applyBorder="1" applyAlignment="1" applyProtection="1">
      <alignment horizontal="left" vertical="top" indent="2"/>
      <protection/>
    </xf>
    <xf numFmtId="0" fontId="2" fillId="0" borderId="6" xfId="0" applyNumberFormat="1" applyFont="1" applyFill="1" applyBorder="1" applyAlignment="1" applyProtection="1">
      <alignment horizontal="left" vertical="top" indent="2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0" fontId="3" fillId="0" borderId="6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top" indent="6"/>
      <protection/>
    </xf>
    <xf numFmtId="0" fontId="2" fillId="0" borderId="12" xfId="0" applyNumberFormat="1" applyFont="1" applyFill="1" applyBorder="1" applyAlignment="1" applyProtection="1">
      <alignment horizontal="left" vertical="top" indent="6"/>
      <protection/>
    </xf>
    <xf numFmtId="0" fontId="2" fillId="0" borderId="6" xfId="0" applyNumberFormat="1" applyFont="1" applyFill="1" applyBorder="1" applyAlignment="1" applyProtection="1">
      <alignment horizontal="left" vertical="top" indent="6"/>
      <protection/>
    </xf>
    <xf numFmtId="0" fontId="2" fillId="0" borderId="14" xfId="0" applyNumberFormat="1" applyFont="1" applyFill="1" applyBorder="1" applyAlignment="1" applyProtection="1">
      <alignment horizontal="left" vertical="top" indent="6"/>
      <protection/>
    </xf>
    <xf numFmtId="0" fontId="2" fillId="0" borderId="2" xfId="0" applyNumberFormat="1" applyFont="1" applyFill="1" applyBorder="1" applyAlignment="1" applyProtection="1">
      <alignment horizontal="left" vertical="top" indent="1"/>
      <protection/>
    </xf>
    <xf numFmtId="0" fontId="2" fillId="0" borderId="6" xfId="0" applyNumberFormat="1" applyFont="1" applyFill="1" applyBorder="1" applyAlignment="1" applyProtection="1">
      <alignment horizontal="left" vertical="top" inden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top" indent="5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37">
      <selection activeCell="A43" sqref="A43"/>
    </sheetView>
  </sheetViews>
  <sheetFormatPr defaultColWidth="9.140625" defaultRowHeight="12.75"/>
  <cols>
    <col min="1" max="1" width="35.57421875" style="0" customWidth="1"/>
    <col min="2" max="2" width="6.28125" style="0" customWidth="1"/>
    <col min="3" max="3" width="4.57421875" style="0" customWidth="1"/>
    <col min="4" max="4" width="6.00390625" style="0" customWidth="1"/>
    <col min="5" max="5" width="5.8515625" style="0" customWidth="1"/>
    <col min="6" max="6" width="4.57421875" style="0" customWidth="1"/>
    <col min="7" max="7" width="5.7109375" style="0" customWidth="1"/>
    <col min="8" max="8" width="4.8515625" style="0" customWidth="1"/>
    <col min="9" max="9" width="7.57421875" style="0" customWidth="1"/>
    <col min="10" max="10" width="7.8515625" style="0" customWidth="1"/>
    <col min="11" max="11" width="5.28125" style="0" customWidth="1"/>
    <col min="12" max="12" width="5.8515625" style="0" customWidth="1"/>
    <col min="13" max="14" width="5.28125" style="0" customWidth="1"/>
    <col min="15" max="15" width="5.7109375" style="0" customWidth="1"/>
    <col min="16" max="16" width="5.140625" style="0" customWidth="1"/>
    <col min="17" max="17" width="5.28125" style="0" customWidth="1"/>
    <col min="18" max="18" width="4.421875" style="0" customWidth="1"/>
  </cols>
  <sheetData>
    <row r="1" spans="1:13" ht="14.25">
      <c r="A1" s="1" t="s">
        <v>0</v>
      </c>
      <c r="F1" s="82" t="s">
        <v>95</v>
      </c>
      <c r="G1" s="83"/>
      <c r="H1" s="83"/>
      <c r="I1" s="83"/>
      <c r="J1" s="83"/>
      <c r="K1" s="83"/>
      <c r="L1" s="83"/>
      <c r="M1" s="83"/>
    </row>
    <row r="2" ht="12.75">
      <c r="G2" s="29" t="s">
        <v>1</v>
      </c>
    </row>
    <row r="3" spans="1:18" ht="15">
      <c r="A3" s="1" t="s">
        <v>131</v>
      </c>
      <c r="G3" s="29" t="s">
        <v>105</v>
      </c>
      <c r="R3" s="30"/>
    </row>
    <row r="4" spans="1:16" ht="12.75">
      <c r="A4" s="86" t="s">
        <v>132</v>
      </c>
      <c r="B4" s="87"/>
      <c r="G4" s="29" t="s">
        <v>106</v>
      </c>
      <c r="H4" s="29"/>
      <c r="I4" s="29"/>
      <c r="J4" s="29"/>
      <c r="K4" s="29"/>
      <c r="L4" s="29"/>
      <c r="M4" s="29"/>
      <c r="N4" s="29"/>
      <c r="O4" s="29"/>
      <c r="P4" s="29"/>
    </row>
    <row r="5" ht="14.25">
      <c r="A5" s="1"/>
    </row>
    <row r="6" spans="1:19" ht="12.75">
      <c r="A6" s="2"/>
      <c r="S6">
        <f>SUM(B15:B43)</f>
        <v>5924</v>
      </c>
    </row>
    <row r="8" spans="1:15" ht="18">
      <c r="A8" s="3" t="s">
        <v>133</v>
      </c>
      <c r="B8" s="88" t="s">
        <v>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4:12" ht="12.75">
      <c r="D9" s="89" t="s">
        <v>134</v>
      </c>
      <c r="E9" s="89"/>
      <c r="F9" s="89"/>
      <c r="G9" s="89"/>
      <c r="H9" s="89"/>
      <c r="I9" s="89"/>
      <c r="J9" s="89"/>
      <c r="K9" s="89"/>
      <c r="L9" s="89"/>
    </row>
    <row r="10" ht="12.75">
      <c r="A10" s="3"/>
    </row>
    <row r="11" spans="1:18" ht="24" customHeight="1">
      <c r="A11" s="81" t="s">
        <v>3</v>
      </c>
      <c r="B11" s="94" t="s">
        <v>4</v>
      </c>
      <c r="C11" s="95"/>
      <c r="D11" s="95"/>
      <c r="E11" s="95"/>
      <c r="F11" s="95"/>
      <c r="G11" s="95"/>
      <c r="H11" s="95"/>
      <c r="I11" s="95"/>
      <c r="J11" s="95"/>
      <c r="K11" s="96"/>
      <c r="L11" s="90" t="s">
        <v>5</v>
      </c>
      <c r="M11" s="91"/>
      <c r="N11" s="91"/>
      <c r="O11" s="91"/>
      <c r="P11" s="91"/>
      <c r="Q11" s="91"/>
      <c r="R11" s="80"/>
    </row>
    <row r="12" spans="1:18" ht="37.5" customHeight="1">
      <c r="A12" s="92"/>
      <c r="B12" s="97" t="s">
        <v>6</v>
      </c>
      <c r="C12" s="99" t="s">
        <v>7</v>
      </c>
      <c r="D12" s="100"/>
      <c r="E12" s="100"/>
      <c r="F12" s="101"/>
      <c r="G12" s="90" t="s">
        <v>8</v>
      </c>
      <c r="H12" s="80"/>
      <c r="I12" s="84" t="s">
        <v>9</v>
      </c>
      <c r="J12" s="102" t="s">
        <v>10</v>
      </c>
      <c r="K12" s="103"/>
      <c r="L12" s="84" t="s">
        <v>11</v>
      </c>
      <c r="M12" s="84" t="s">
        <v>12</v>
      </c>
      <c r="N12" s="84" t="s">
        <v>13</v>
      </c>
      <c r="O12" s="84" t="s">
        <v>14</v>
      </c>
      <c r="P12" s="84" t="s">
        <v>15</v>
      </c>
      <c r="Q12" s="84" t="s">
        <v>16</v>
      </c>
      <c r="R12" s="84" t="s">
        <v>17</v>
      </c>
    </row>
    <row r="13" spans="1:18" ht="71.25">
      <c r="A13" s="93"/>
      <c r="B13" s="98"/>
      <c r="C13" s="11" t="s">
        <v>18</v>
      </c>
      <c r="D13" s="11" t="s">
        <v>19</v>
      </c>
      <c r="E13" s="11" t="s">
        <v>20</v>
      </c>
      <c r="F13" s="11" t="s">
        <v>21</v>
      </c>
      <c r="G13" s="12" t="s">
        <v>22</v>
      </c>
      <c r="H13" s="11" t="s">
        <v>23</v>
      </c>
      <c r="I13" s="85"/>
      <c r="J13" s="11" t="s">
        <v>24</v>
      </c>
      <c r="K13" s="11" t="s">
        <v>25</v>
      </c>
      <c r="L13" s="85"/>
      <c r="M13" s="85"/>
      <c r="N13" s="85"/>
      <c r="O13" s="85"/>
      <c r="P13" s="85"/>
      <c r="Q13" s="85"/>
      <c r="R13" s="85"/>
    </row>
    <row r="14" spans="1:18" ht="12.75">
      <c r="A14" s="4" t="s">
        <v>26</v>
      </c>
      <c r="B14" s="5">
        <v>1</v>
      </c>
      <c r="C14" s="6">
        <v>2</v>
      </c>
      <c r="D14" s="6">
        <v>3</v>
      </c>
      <c r="E14" s="7">
        <v>4</v>
      </c>
      <c r="F14" s="8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  <c r="N14" s="6">
        <v>13</v>
      </c>
      <c r="O14" s="6">
        <v>14</v>
      </c>
      <c r="P14" s="6">
        <v>15</v>
      </c>
      <c r="Q14" s="6">
        <v>16</v>
      </c>
      <c r="R14" s="6">
        <v>17</v>
      </c>
    </row>
    <row r="15" spans="1:18" ht="36">
      <c r="A15" s="35" t="s">
        <v>90</v>
      </c>
      <c r="B15" s="39">
        <f>B16+B17+B18</f>
        <v>1383</v>
      </c>
      <c r="C15" s="39">
        <f aca="true" t="shared" si="0" ref="C15:R15">C16+C17+C18</f>
        <v>191</v>
      </c>
      <c r="D15" s="39">
        <f t="shared" si="0"/>
        <v>1195</v>
      </c>
      <c r="E15" s="39">
        <f t="shared" si="0"/>
        <v>1190</v>
      </c>
      <c r="F15" s="39">
        <f t="shared" si="0"/>
        <v>196</v>
      </c>
      <c r="G15" s="39">
        <f t="shared" si="0"/>
        <v>254</v>
      </c>
      <c r="H15" s="39">
        <f t="shared" si="0"/>
        <v>25</v>
      </c>
      <c r="I15" s="39">
        <f t="shared" si="0"/>
        <v>15517</v>
      </c>
      <c r="J15" s="39">
        <f t="shared" si="0"/>
        <v>134</v>
      </c>
      <c r="K15" s="39">
        <f t="shared" si="0"/>
        <v>27</v>
      </c>
      <c r="L15" s="39">
        <f t="shared" si="0"/>
        <v>28</v>
      </c>
      <c r="M15" s="39">
        <f t="shared" si="0"/>
        <v>302</v>
      </c>
      <c r="N15" s="39">
        <f t="shared" si="0"/>
        <v>639</v>
      </c>
      <c r="O15" s="39">
        <f t="shared" si="0"/>
        <v>386</v>
      </c>
      <c r="P15" s="39">
        <f t="shared" si="0"/>
        <v>25</v>
      </c>
      <c r="Q15" s="39">
        <f t="shared" si="0"/>
        <v>2</v>
      </c>
      <c r="R15" s="39">
        <f t="shared" si="0"/>
        <v>1</v>
      </c>
    </row>
    <row r="16" spans="1:18" ht="12.75">
      <c r="A16" s="9" t="s">
        <v>91</v>
      </c>
      <c r="B16" s="43">
        <v>1381</v>
      </c>
      <c r="C16" s="43">
        <v>190</v>
      </c>
      <c r="D16" s="43">
        <v>1191</v>
      </c>
      <c r="E16" s="43">
        <v>1186</v>
      </c>
      <c r="F16" s="43">
        <v>195</v>
      </c>
      <c r="G16" s="43">
        <v>252</v>
      </c>
      <c r="H16" s="43">
        <v>25</v>
      </c>
      <c r="I16" s="43">
        <v>117</v>
      </c>
      <c r="J16" s="43">
        <v>75</v>
      </c>
      <c r="K16" s="43">
        <v>25</v>
      </c>
      <c r="L16" s="43">
        <v>28</v>
      </c>
      <c r="M16" s="43">
        <v>302</v>
      </c>
      <c r="N16" s="43">
        <v>639</v>
      </c>
      <c r="O16" s="43">
        <v>386</v>
      </c>
      <c r="P16" s="43">
        <v>24</v>
      </c>
      <c r="Q16" s="43">
        <v>2</v>
      </c>
      <c r="R16" s="43">
        <v>0</v>
      </c>
    </row>
    <row r="17" spans="1:18" ht="24">
      <c r="A17" s="9" t="s">
        <v>92</v>
      </c>
      <c r="B17" s="32">
        <v>1</v>
      </c>
      <c r="C17" s="32">
        <v>1</v>
      </c>
      <c r="D17" s="32">
        <v>1</v>
      </c>
      <c r="E17" s="32">
        <v>2</v>
      </c>
      <c r="F17" s="32">
        <v>0</v>
      </c>
      <c r="G17" s="32">
        <v>1</v>
      </c>
      <c r="H17" s="32">
        <v>0</v>
      </c>
      <c r="I17" s="32">
        <v>14500</v>
      </c>
      <c r="J17" s="32">
        <v>56</v>
      </c>
      <c r="K17" s="32">
        <v>2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1</v>
      </c>
    </row>
    <row r="18" spans="1:18" ht="24">
      <c r="A18" s="9" t="s">
        <v>93</v>
      </c>
      <c r="B18" s="32">
        <v>1</v>
      </c>
      <c r="C18" s="32">
        <v>0</v>
      </c>
      <c r="D18" s="32">
        <v>3</v>
      </c>
      <c r="E18" s="32">
        <v>2</v>
      </c>
      <c r="F18" s="32">
        <v>1</v>
      </c>
      <c r="G18" s="32">
        <v>1</v>
      </c>
      <c r="H18" s="32">
        <v>0</v>
      </c>
      <c r="I18" s="32">
        <v>900</v>
      </c>
      <c r="J18" s="32">
        <v>3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1</v>
      </c>
      <c r="Q18" s="32">
        <v>0</v>
      </c>
      <c r="R18" s="32">
        <v>0</v>
      </c>
    </row>
    <row r="19" spans="1:18" ht="24">
      <c r="A19" s="35" t="s">
        <v>96</v>
      </c>
      <c r="B19" s="39">
        <f>B20+B21+B22</f>
        <v>1490</v>
      </c>
      <c r="C19" s="39">
        <f aca="true" t="shared" si="1" ref="C19:R19">C20+C21+C22</f>
        <v>176</v>
      </c>
      <c r="D19" s="39">
        <f t="shared" si="1"/>
        <v>1314</v>
      </c>
      <c r="E19" s="39">
        <f t="shared" si="1"/>
        <v>1182</v>
      </c>
      <c r="F19" s="39">
        <v>308</v>
      </c>
      <c r="G19" s="39">
        <f t="shared" si="1"/>
        <v>401</v>
      </c>
      <c r="H19" s="39">
        <f t="shared" si="1"/>
        <v>27</v>
      </c>
      <c r="I19" s="39">
        <f t="shared" si="1"/>
        <v>248164</v>
      </c>
      <c r="J19" s="39">
        <f t="shared" si="1"/>
        <v>1510</v>
      </c>
      <c r="K19" s="39">
        <f t="shared" si="1"/>
        <v>0</v>
      </c>
      <c r="L19" s="39">
        <f t="shared" si="1"/>
        <v>49</v>
      </c>
      <c r="M19" s="39">
        <f t="shared" si="1"/>
        <v>188</v>
      </c>
      <c r="N19" s="39">
        <f t="shared" si="1"/>
        <v>435</v>
      </c>
      <c r="O19" s="39">
        <f t="shared" si="1"/>
        <v>802</v>
      </c>
      <c r="P19" s="39">
        <f t="shared" si="1"/>
        <v>9</v>
      </c>
      <c r="Q19" s="39">
        <f t="shared" si="1"/>
        <v>2</v>
      </c>
      <c r="R19" s="39">
        <f t="shared" si="1"/>
        <v>5</v>
      </c>
    </row>
    <row r="20" spans="1:18" ht="17.25" customHeight="1">
      <c r="A20" s="10" t="s">
        <v>99</v>
      </c>
      <c r="B20" s="73">
        <v>16</v>
      </c>
      <c r="C20" s="73">
        <v>3</v>
      </c>
      <c r="D20" s="73">
        <v>13</v>
      </c>
      <c r="E20" s="73">
        <v>16</v>
      </c>
      <c r="F20" s="43"/>
      <c r="G20" s="73">
        <v>5</v>
      </c>
      <c r="H20" s="43"/>
      <c r="I20" s="43">
        <v>31699</v>
      </c>
      <c r="J20" s="43">
        <v>47</v>
      </c>
      <c r="K20" s="43"/>
      <c r="L20" s="73"/>
      <c r="M20" s="73"/>
      <c r="N20" s="73"/>
      <c r="O20" s="73">
        <v>5</v>
      </c>
      <c r="P20" s="73">
        <v>4</v>
      </c>
      <c r="Q20" s="73">
        <v>2</v>
      </c>
      <c r="R20" s="73">
        <v>5</v>
      </c>
    </row>
    <row r="21" spans="1:18" ht="24">
      <c r="A21" s="9" t="s">
        <v>97</v>
      </c>
      <c r="B21" s="73">
        <v>21</v>
      </c>
      <c r="C21" s="73">
        <v>3</v>
      </c>
      <c r="D21" s="73">
        <v>18</v>
      </c>
      <c r="E21" s="73">
        <v>21</v>
      </c>
      <c r="F21" s="43"/>
      <c r="G21" s="73"/>
      <c r="H21" s="43"/>
      <c r="I21" s="43">
        <v>4763</v>
      </c>
      <c r="J21" s="43">
        <v>10</v>
      </c>
      <c r="K21" s="43">
        <v>0</v>
      </c>
      <c r="L21" s="73"/>
      <c r="M21" s="73">
        <v>1</v>
      </c>
      <c r="N21" s="73">
        <v>4</v>
      </c>
      <c r="O21" s="73">
        <v>15</v>
      </c>
      <c r="P21" s="73">
        <v>1</v>
      </c>
      <c r="Q21" s="73"/>
      <c r="R21" s="73"/>
    </row>
    <row r="22" spans="1:18" ht="24">
      <c r="A22" s="9" t="s">
        <v>98</v>
      </c>
      <c r="B22" s="74">
        <v>1453</v>
      </c>
      <c r="C22" s="74">
        <v>170</v>
      </c>
      <c r="D22" s="74">
        <v>1283</v>
      </c>
      <c r="E22" s="74">
        <v>1145</v>
      </c>
      <c r="F22" s="69">
        <v>8</v>
      </c>
      <c r="G22" s="74">
        <v>396</v>
      </c>
      <c r="H22" s="43">
        <v>27</v>
      </c>
      <c r="I22" s="43">
        <v>211702</v>
      </c>
      <c r="J22" s="43">
        <v>1453</v>
      </c>
      <c r="K22" s="43">
        <v>0</v>
      </c>
      <c r="L22" s="43">
        <v>49</v>
      </c>
      <c r="M22" s="43">
        <v>187</v>
      </c>
      <c r="N22" s="43">
        <v>431</v>
      </c>
      <c r="O22" s="43">
        <v>782</v>
      </c>
      <c r="P22" s="43">
        <v>4</v>
      </c>
      <c r="Q22" s="43">
        <v>0</v>
      </c>
      <c r="R22" s="43">
        <v>0</v>
      </c>
    </row>
    <row r="23" spans="1:18" ht="25.5">
      <c r="A23" s="37" t="s">
        <v>103</v>
      </c>
      <c r="B23" s="39">
        <v>1</v>
      </c>
      <c r="C23" s="39">
        <v>0</v>
      </c>
      <c r="D23" s="39">
        <v>1</v>
      </c>
      <c r="E23" s="39">
        <v>1</v>
      </c>
      <c r="F23" s="39">
        <v>0</v>
      </c>
      <c r="G23" s="39">
        <v>0</v>
      </c>
      <c r="H23" s="39">
        <v>0</v>
      </c>
      <c r="I23" s="39">
        <v>4752</v>
      </c>
      <c r="J23" s="39">
        <v>10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1</v>
      </c>
    </row>
    <row r="24" spans="1:18" s="36" customFormat="1" ht="12.75">
      <c r="A24" s="35" t="s">
        <v>113</v>
      </c>
      <c r="B24" s="39">
        <f>B28+B29+B30+B31</f>
        <v>26</v>
      </c>
      <c r="C24" s="39">
        <f aca="true" t="shared" si="2" ref="C24:R24">C28+C29+C30+C31</f>
        <v>14</v>
      </c>
      <c r="D24" s="39">
        <f t="shared" si="2"/>
        <v>12</v>
      </c>
      <c r="E24" s="39">
        <f t="shared" si="2"/>
        <v>25</v>
      </c>
      <c r="F24" s="39">
        <f t="shared" si="2"/>
        <v>1</v>
      </c>
      <c r="G24" s="39">
        <f t="shared" si="2"/>
        <v>16</v>
      </c>
      <c r="H24" s="39">
        <f t="shared" si="2"/>
        <v>1</v>
      </c>
      <c r="I24" s="39">
        <f t="shared" si="2"/>
        <v>1012</v>
      </c>
      <c r="J24" s="39">
        <f t="shared" si="2"/>
        <v>24</v>
      </c>
      <c r="K24" s="39">
        <f t="shared" si="2"/>
        <v>0</v>
      </c>
      <c r="L24" s="39">
        <f t="shared" si="2"/>
        <v>1</v>
      </c>
      <c r="M24" s="39">
        <f t="shared" si="2"/>
        <v>8</v>
      </c>
      <c r="N24" s="39">
        <f t="shared" si="2"/>
        <v>11</v>
      </c>
      <c r="O24" s="39">
        <f t="shared" si="2"/>
        <v>3</v>
      </c>
      <c r="P24" s="39">
        <f t="shared" si="2"/>
        <v>3</v>
      </c>
      <c r="Q24" s="39">
        <f t="shared" si="2"/>
        <v>0</v>
      </c>
      <c r="R24" s="39">
        <f t="shared" si="2"/>
        <v>0</v>
      </c>
    </row>
    <row r="25" spans="1:18" ht="12.75">
      <c r="A25" s="55" t="s">
        <v>107</v>
      </c>
      <c r="B25" s="56">
        <f>B26+B27+B28+B29+B30+B31</f>
        <v>32</v>
      </c>
      <c r="C25" s="56">
        <f aca="true" t="shared" si="3" ref="C25:R25">C26+C27+C28+C29+C30+C31</f>
        <v>16</v>
      </c>
      <c r="D25" s="56">
        <f t="shared" si="3"/>
        <v>16</v>
      </c>
      <c r="E25" s="56">
        <f t="shared" si="3"/>
        <v>31</v>
      </c>
      <c r="F25" s="56">
        <f t="shared" si="3"/>
        <v>1</v>
      </c>
      <c r="G25" s="56">
        <f t="shared" si="3"/>
        <v>21</v>
      </c>
      <c r="H25" s="56">
        <f t="shared" si="3"/>
        <v>1</v>
      </c>
      <c r="I25" s="56">
        <f t="shared" si="3"/>
        <v>6882</v>
      </c>
      <c r="J25" s="56">
        <f t="shared" si="3"/>
        <v>37</v>
      </c>
      <c r="K25" s="56">
        <f t="shared" si="3"/>
        <v>0</v>
      </c>
      <c r="L25" s="56">
        <f t="shared" si="3"/>
        <v>1</v>
      </c>
      <c r="M25" s="56">
        <f t="shared" si="3"/>
        <v>9</v>
      </c>
      <c r="N25" s="56">
        <f t="shared" si="3"/>
        <v>15</v>
      </c>
      <c r="O25" s="56">
        <f t="shared" si="3"/>
        <v>3</v>
      </c>
      <c r="P25" s="56">
        <f t="shared" si="3"/>
        <v>3</v>
      </c>
      <c r="Q25" s="56">
        <f t="shared" si="3"/>
        <v>1</v>
      </c>
      <c r="R25" s="56">
        <f t="shared" si="3"/>
        <v>0</v>
      </c>
    </row>
    <row r="26" spans="1:18" ht="36">
      <c r="A26" s="9" t="s">
        <v>109</v>
      </c>
      <c r="B26" s="43">
        <v>1</v>
      </c>
      <c r="C26" s="43">
        <v>0</v>
      </c>
      <c r="D26" s="43">
        <v>1</v>
      </c>
      <c r="E26" s="43">
        <v>1</v>
      </c>
      <c r="F26" s="43">
        <v>0</v>
      </c>
      <c r="G26" s="43">
        <v>1</v>
      </c>
      <c r="H26" s="43">
        <v>0</v>
      </c>
      <c r="I26" s="43">
        <v>4700</v>
      </c>
      <c r="J26" s="43">
        <v>8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1</v>
      </c>
      <c r="R26" s="43">
        <v>0</v>
      </c>
    </row>
    <row r="27" spans="1:18" ht="12.75">
      <c r="A27" s="22" t="s">
        <v>114</v>
      </c>
      <c r="B27" s="43">
        <v>5</v>
      </c>
      <c r="C27" s="43">
        <v>2</v>
      </c>
      <c r="D27" s="43">
        <v>3</v>
      </c>
      <c r="E27" s="43">
        <v>5</v>
      </c>
      <c r="F27" s="43">
        <v>0</v>
      </c>
      <c r="G27" s="43">
        <v>4</v>
      </c>
      <c r="H27" s="43">
        <v>0</v>
      </c>
      <c r="I27" s="43">
        <v>1170</v>
      </c>
      <c r="J27" s="43">
        <v>5</v>
      </c>
      <c r="K27" s="43">
        <v>0</v>
      </c>
      <c r="L27" s="43">
        <v>0</v>
      </c>
      <c r="M27" s="43">
        <v>1</v>
      </c>
      <c r="N27" s="43">
        <v>4</v>
      </c>
      <c r="O27" s="43">
        <v>0</v>
      </c>
      <c r="P27" s="43">
        <v>0</v>
      </c>
      <c r="Q27" s="43">
        <v>0</v>
      </c>
      <c r="R27" s="43">
        <v>0</v>
      </c>
    </row>
    <row r="28" spans="1:18" ht="40.5" customHeight="1">
      <c r="A28" s="9" t="s">
        <v>108</v>
      </c>
      <c r="B28" s="43">
        <v>1</v>
      </c>
      <c r="C28" s="43">
        <v>0</v>
      </c>
      <c r="D28" s="43">
        <v>1</v>
      </c>
      <c r="E28" s="43">
        <v>1</v>
      </c>
      <c r="F28" s="43">
        <v>0</v>
      </c>
      <c r="G28" s="43">
        <v>0</v>
      </c>
      <c r="H28" s="43">
        <v>0</v>
      </c>
      <c r="I28" s="43">
        <v>46</v>
      </c>
      <c r="J28" s="43">
        <v>1</v>
      </c>
      <c r="K28" s="43">
        <v>0</v>
      </c>
      <c r="L28" s="43">
        <v>0</v>
      </c>
      <c r="M28" s="43">
        <v>1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</row>
    <row r="29" spans="1:18" ht="27" customHeight="1">
      <c r="A29" s="9" t="s">
        <v>110</v>
      </c>
      <c r="B29" s="43">
        <v>5</v>
      </c>
      <c r="C29" s="43">
        <v>3</v>
      </c>
      <c r="D29" s="43">
        <v>2</v>
      </c>
      <c r="E29" s="43">
        <v>5</v>
      </c>
      <c r="F29" s="43">
        <v>0</v>
      </c>
      <c r="G29" s="43">
        <v>4</v>
      </c>
      <c r="H29" s="43">
        <v>0</v>
      </c>
      <c r="I29" s="43">
        <v>173</v>
      </c>
      <c r="J29" s="43">
        <v>5</v>
      </c>
      <c r="K29" s="43">
        <v>0</v>
      </c>
      <c r="L29" s="43">
        <v>0</v>
      </c>
      <c r="M29" s="43">
        <v>1</v>
      </c>
      <c r="N29" s="43">
        <v>3</v>
      </c>
      <c r="O29" s="43">
        <v>0</v>
      </c>
      <c r="P29" s="43">
        <v>1</v>
      </c>
      <c r="Q29" s="43">
        <v>0</v>
      </c>
      <c r="R29" s="43">
        <v>0</v>
      </c>
    </row>
    <row r="30" spans="1:18" ht="24" customHeight="1">
      <c r="A30" s="9" t="s">
        <v>111</v>
      </c>
      <c r="B30" s="43">
        <v>7</v>
      </c>
      <c r="C30" s="43">
        <v>5</v>
      </c>
      <c r="D30" s="43">
        <v>2</v>
      </c>
      <c r="E30" s="43">
        <v>6</v>
      </c>
      <c r="F30" s="43">
        <v>1</v>
      </c>
      <c r="G30" s="43">
        <v>7</v>
      </c>
      <c r="H30" s="43">
        <v>0</v>
      </c>
      <c r="I30" s="43">
        <v>380</v>
      </c>
      <c r="J30" s="43">
        <v>7</v>
      </c>
      <c r="K30" s="43">
        <v>0</v>
      </c>
      <c r="L30" s="43">
        <v>0</v>
      </c>
      <c r="M30" s="43">
        <v>2</v>
      </c>
      <c r="N30" s="43">
        <v>2</v>
      </c>
      <c r="O30" s="43">
        <v>2</v>
      </c>
      <c r="P30" s="43">
        <v>1</v>
      </c>
      <c r="Q30" s="43">
        <v>0</v>
      </c>
      <c r="R30" s="43">
        <v>0</v>
      </c>
    </row>
    <row r="31" spans="1:18" ht="13.5" customHeight="1">
      <c r="A31" s="9" t="s">
        <v>112</v>
      </c>
      <c r="B31" s="43">
        <v>13</v>
      </c>
      <c r="C31" s="43">
        <v>6</v>
      </c>
      <c r="D31" s="43">
        <v>7</v>
      </c>
      <c r="E31" s="43">
        <v>13</v>
      </c>
      <c r="F31" s="43">
        <v>0</v>
      </c>
      <c r="G31" s="43">
        <v>5</v>
      </c>
      <c r="H31" s="43">
        <v>1</v>
      </c>
      <c r="I31" s="43">
        <v>413</v>
      </c>
      <c r="J31" s="43">
        <v>11</v>
      </c>
      <c r="K31" s="43">
        <v>0</v>
      </c>
      <c r="L31" s="43">
        <v>1</v>
      </c>
      <c r="M31" s="43">
        <v>4</v>
      </c>
      <c r="N31" s="43">
        <v>6</v>
      </c>
      <c r="O31" s="43">
        <v>1</v>
      </c>
      <c r="P31" s="43">
        <v>1</v>
      </c>
      <c r="Q31" s="43">
        <v>0</v>
      </c>
      <c r="R31" s="43">
        <v>0</v>
      </c>
    </row>
    <row r="32" spans="1:18" ht="12.75">
      <c r="A32" s="48" t="s">
        <v>127</v>
      </c>
      <c r="B32" s="39">
        <v>8</v>
      </c>
      <c r="C32" s="39">
        <v>4</v>
      </c>
      <c r="D32" s="39">
        <v>4</v>
      </c>
      <c r="E32" s="39">
        <v>8</v>
      </c>
      <c r="F32" s="39">
        <v>0</v>
      </c>
      <c r="G32" s="39">
        <v>0</v>
      </c>
      <c r="H32" s="39">
        <v>0</v>
      </c>
      <c r="I32" s="39">
        <v>1125</v>
      </c>
      <c r="J32" s="39">
        <v>0</v>
      </c>
      <c r="K32" s="39">
        <v>0</v>
      </c>
      <c r="L32" s="39">
        <v>0</v>
      </c>
      <c r="M32" s="39">
        <v>0</v>
      </c>
      <c r="N32" s="39">
        <v>1</v>
      </c>
      <c r="O32" s="39">
        <v>7</v>
      </c>
      <c r="P32" s="39">
        <v>0</v>
      </c>
      <c r="Q32" s="39">
        <v>0</v>
      </c>
      <c r="R32" s="39">
        <v>0</v>
      </c>
    </row>
    <row r="33" spans="1:18" ht="24">
      <c r="A33" s="55" t="s">
        <v>126</v>
      </c>
      <c r="B33" s="56">
        <f>B34+B35+B36</f>
        <v>18</v>
      </c>
      <c r="C33" s="56">
        <f aca="true" t="shared" si="4" ref="C33:R33">C34+C35+C36</f>
        <v>6</v>
      </c>
      <c r="D33" s="56">
        <f t="shared" si="4"/>
        <v>12</v>
      </c>
      <c r="E33" s="56">
        <f t="shared" si="4"/>
        <v>18</v>
      </c>
      <c r="F33" s="56">
        <f t="shared" si="4"/>
        <v>0</v>
      </c>
      <c r="G33" s="56">
        <f t="shared" si="4"/>
        <v>0</v>
      </c>
      <c r="H33" s="56">
        <f t="shared" si="4"/>
        <v>0</v>
      </c>
      <c r="I33" s="56">
        <f t="shared" si="4"/>
        <v>5090</v>
      </c>
      <c r="J33" s="56">
        <f t="shared" si="4"/>
        <v>12</v>
      </c>
      <c r="K33" s="56">
        <f t="shared" si="4"/>
        <v>0</v>
      </c>
      <c r="L33" s="56">
        <f t="shared" si="4"/>
        <v>0</v>
      </c>
      <c r="M33" s="56">
        <f t="shared" si="4"/>
        <v>0</v>
      </c>
      <c r="N33" s="56">
        <f t="shared" si="4"/>
        <v>2</v>
      </c>
      <c r="O33" s="56">
        <f t="shared" si="4"/>
        <v>15</v>
      </c>
      <c r="P33" s="56">
        <f t="shared" si="4"/>
        <v>0</v>
      </c>
      <c r="Q33" s="56">
        <f t="shared" si="4"/>
        <v>1</v>
      </c>
      <c r="R33" s="56">
        <f t="shared" si="4"/>
        <v>0</v>
      </c>
    </row>
    <row r="34" spans="1:18" ht="24">
      <c r="A34" s="9" t="s">
        <v>117</v>
      </c>
      <c r="B34" s="43">
        <v>1</v>
      </c>
      <c r="C34" s="43">
        <v>0</v>
      </c>
      <c r="D34" s="43">
        <v>1</v>
      </c>
      <c r="E34" s="43">
        <v>1</v>
      </c>
      <c r="F34" s="43">
        <v>0</v>
      </c>
      <c r="G34" s="43">
        <v>0</v>
      </c>
      <c r="H34" s="43">
        <v>0</v>
      </c>
      <c r="I34" s="43">
        <v>2058</v>
      </c>
      <c r="J34" s="43">
        <v>3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1</v>
      </c>
      <c r="R34" s="43">
        <v>0</v>
      </c>
    </row>
    <row r="35" spans="1:18" ht="24">
      <c r="A35" s="9" t="s">
        <v>118</v>
      </c>
      <c r="B35" s="43">
        <v>9</v>
      </c>
      <c r="C35" s="43">
        <v>2</v>
      </c>
      <c r="D35" s="43">
        <v>7</v>
      </c>
      <c r="E35" s="43">
        <v>9</v>
      </c>
      <c r="F35" s="43">
        <v>0</v>
      </c>
      <c r="G35" s="43">
        <v>0</v>
      </c>
      <c r="H35" s="43">
        <v>0</v>
      </c>
      <c r="I35" s="43">
        <v>1907</v>
      </c>
      <c r="J35" s="43">
        <v>9</v>
      </c>
      <c r="K35" s="43">
        <v>0</v>
      </c>
      <c r="L35" s="43">
        <v>0</v>
      </c>
      <c r="M35" s="43">
        <v>0</v>
      </c>
      <c r="N35" s="43">
        <v>1</v>
      </c>
      <c r="O35" s="43">
        <v>8</v>
      </c>
      <c r="P35" s="43">
        <v>0</v>
      </c>
      <c r="Q35" s="43">
        <v>0</v>
      </c>
      <c r="R35" s="43">
        <v>0</v>
      </c>
    </row>
    <row r="36" spans="1:18" ht="24">
      <c r="A36" s="9" t="s">
        <v>119</v>
      </c>
      <c r="B36" s="43">
        <v>8</v>
      </c>
      <c r="C36" s="43">
        <v>4</v>
      </c>
      <c r="D36" s="43">
        <v>4</v>
      </c>
      <c r="E36" s="43">
        <v>8</v>
      </c>
      <c r="F36" s="43">
        <v>0</v>
      </c>
      <c r="G36" s="43">
        <v>0</v>
      </c>
      <c r="H36" s="43">
        <v>0</v>
      </c>
      <c r="I36" s="43">
        <v>1125</v>
      </c>
      <c r="J36" s="43">
        <v>0</v>
      </c>
      <c r="K36" s="43">
        <v>0</v>
      </c>
      <c r="L36" s="43">
        <v>0</v>
      </c>
      <c r="M36" s="43">
        <v>0</v>
      </c>
      <c r="N36" s="43">
        <v>1</v>
      </c>
      <c r="O36" s="43">
        <v>7</v>
      </c>
      <c r="P36" s="43">
        <v>0</v>
      </c>
      <c r="Q36" s="43">
        <v>0</v>
      </c>
      <c r="R36" s="43">
        <v>0</v>
      </c>
    </row>
    <row r="37" spans="1:18" ht="12.75">
      <c r="A37" s="35" t="s">
        <v>120</v>
      </c>
      <c r="B37" s="39">
        <v>1</v>
      </c>
      <c r="C37" s="39">
        <v>0</v>
      </c>
      <c r="D37" s="39">
        <v>1</v>
      </c>
      <c r="E37" s="39">
        <v>1</v>
      </c>
      <c r="F37" s="39">
        <v>0</v>
      </c>
      <c r="G37" s="39">
        <v>1</v>
      </c>
      <c r="H37" s="39">
        <v>0</v>
      </c>
      <c r="I37" s="39">
        <v>240</v>
      </c>
      <c r="J37" s="39">
        <v>2</v>
      </c>
      <c r="K37" s="39">
        <v>0</v>
      </c>
      <c r="L37" s="39">
        <v>0</v>
      </c>
      <c r="M37" s="39">
        <v>0</v>
      </c>
      <c r="N37" s="39">
        <v>0</v>
      </c>
      <c r="O37" s="39">
        <v>1</v>
      </c>
      <c r="P37" s="39">
        <v>0</v>
      </c>
      <c r="Q37" s="39">
        <v>0</v>
      </c>
      <c r="R37" s="39">
        <v>0</v>
      </c>
    </row>
    <row r="38" spans="1:18" ht="13.5" customHeight="1">
      <c r="A38" s="35" t="s">
        <v>130</v>
      </c>
      <c r="B38" s="39">
        <f>B39+B40</f>
        <v>20</v>
      </c>
      <c r="C38" s="39">
        <f aca="true" t="shared" si="5" ref="C38:R38">C39+C40</f>
        <v>2</v>
      </c>
      <c r="D38" s="39">
        <f t="shared" si="5"/>
        <v>18</v>
      </c>
      <c r="E38" s="39">
        <f t="shared" si="5"/>
        <v>15</v>
      </c>
      <c r="F38" s="39">
        <f t="shared" si="5"/>
        <v>5</v>
      </c>
      <c r="G38" s="39">
        <f t="shared" si="5"/>
        <v>4</v>
      </c>
      <c r="H38" s="39">
        <f t="shared" si="5"/>
        <v>0</v>
      </c>
      <c r="I38" s="39">
        <f t="shared" si="5"/>
        <v>4220</v>
      </c>
      <c r="J38" s="39">
        <f t="shared" si="5"/>
        <v>0</v>
      </c>
      <c r="K38" s="39">
        <f t="shared" si="5"/>
        <v>0</v>
      </c>
      <c r="L38" s="39">
        <f t="shared" si="5"/>
        <v>0</v>
      </c>
      <c r="M38" s="39">
        <f t="shared" si="5"/>
        <v>6</v>
      </c>
      <c r="N38" s="39">
        <f t="shared" si="5"/>
        <v>3</v>
      </c>
      <c r="O38" s="39">
        <f t="shared" si="5"/>
        <v>9</v>
      </c>
      <c r="P38" s="39">
        <f t="shared" si="5"/>
        <v>1</v>
      </c>
      <c r="Q38" s="39">
        <f t="shared" si="5"/>
        <v>0</v>
      </c>
      <c r="R38" s="39">
        <f t="shared" si="5"/>
        <v>1</v>
      </c>
    </row>
    <row r="39" spans="1:18" ht="24">
      <c r="A39" s="23" t="s">
        <v>121</v>
      </c>
      <c r="B39" s="77">
        <v>1</v>
      </c>
      <c r="C39" s="77">
        <v>0</v>
      </c>
      <c r="D39" s="77">
        <v>1</v>
      </c>
      <c r="E39" s="77">
        <v>1</v>
      </c>
      <c r="F39" s="77">
        <v>0</v>
      </c>
      <c r="G39" s="77">
        <v>1</v>
      </c>
      <c r="H39" s="77">
        <v>0</v>
      </c>
      <c r="I39" s="77">
        <v>2020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1</v>
      </c>
    </row>
    <row r="40" spans="1:18" ht="12.75">
      <c r="A40" s="23" t="s">
        <v>122</v>
      </c>
      <c r="B40" s="77">
        <v>19</v>
      </c>
      <c r="C40" s="77">
        <v>2</v>
      </c>
      <c r="D40" s="77">
        <v>17</v>
      </c>
      <c r="E40" s="77">
        <v>14</v>
      </c>
      <c r="F40" s="77">
        <v>5</v>
      </c>
      <c r="G40" s="77">
        <v>3</v>
      </c>
      <c r="H40" s="77">
        <v>0</v>
      </c>
      <c r="I40" s="77">
        <v>2200</v>
      </c>
      <c r="J40" s="77">
        <v>0</v>
      </c>
      <c r="K40" s="77">
        <v>0</v>
      </c>
      <c r="L40" s="77">
        <v>0</v>
      </c>
      <c r="M40" s="77">
        <v>6</v>
      </c>
      <c r="N40" s="77">
        <v>3</v>
      </c>
      <c r="O40" s="77">
        <v>9</v>
      </c>
      <c r="P40" s="77">
        <v>1</v>
      </c>
      <c r="Q40" s="77">
        <v>0</v>
      </c>
      <c r="R40" s="77">
        <v>0</v>
      </c>
    </row>
    <row r="41" spans="1:18" ht="25.5" customHeight="1">
      <c r="A41" s="53" t="s">
        <v>135</v>
      </c>
      <c r="B41" s="43">
        <v>1</v>
      </c>
      <c r="C41" s="43">
        <v>0</v>
      </c>
      <c r="D41" s="43">
        <v>1</v>
      </c>
      <c r="E41" s="43">
        <v>1</v>
      </c>
      <c r="F41" s="43">
        <v>0</v>
      </c>
      <c r="G41" s="43">
        <v>0</v>
      </c>
      <c r="H41" s="43">
        <v>0</v>
      </c>
      <c r="I41" s="43">
        <v>135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1</v>
      </c>
    </row>
    <row r="42" spans="1:18" ht="14.25" customHeight="1">
      <c r="A42" s="53" t="s">
        <v>137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26.25" customHeight="1" thickBot="1">
      <c r="A43" s="58" t="s">
        <v>123</v>
      </c>
      <c r="B43" s="49">
        <v>1</v>
      </c>
      <c r="C43" s="49">
        <v>1</v>
      </c>
      <c r="D43" s="49">
        <v>0</v>
      </c>
      <c r="E43" s="49">
        <v>1</v>
      </c>
      <c r="F43" s="49">
        <v>0</v>
      </c>
      <c r="G43" s="49">
        <v>0</v>
      </c>
      <c r="H43" s="49">
        <v>0</v>
      </c>
      <c r="I43" s="49">
        <v>400</v>
      </c>
      <c r="J43" s="49">
        <v>0</v>
      </c>
      <c r="K43" s="49">
        <v>40</v>
      </c>
      <c r="L43" s="49">
        <v>0</v>
      </c>
      <c r="M43" s="49">
        <v>0</v>
      </c>
      <c r="N43" s="49">
        <v>0</v>
      </c>
      <c r="O43" s="49">
        <v>1</v>
      </c>
      <c r="P43" s="49">
        <v>0</v>
      </c>
      <c r="Q43" s="49">
        <v>0</v>
      </c>
      <c r="R43" s="49">
        <v>0</v>
      </c>
    </row>
    <row r="44" spans="1:18" ht="22.5" customHeight="1" thickBot="1">
      <c r="A44" s="68" t="s">
        <v>124</v>
      </c>
      <c r="B44" s="61">
        <f>B15+B19+B23+B24+B32+B37+B38+B41+B42+B43</f>
        <v>2931</v>
      </c>
      <c r="C44" s="61">
        <f aca="true" t="shared" si="6" ref="C44:R44">C15+C19+C23+C24+C32+C37+C38+C41+C42+C43</f>
        <v>388</v>
      </c>
      <c r="D44" s="61">
        <f t="shared" si="6"/>
        <v>2546</v>
      </c>
      <c r="E44" s="61">
        <f t="shared" si="6"/>
        <v>2424</v>
      </c>
      <c r="F44" s="61">
        <f t="shared" si="6"/>
        <v>510</v>
      </c>
      <c r="G44" s="61">
        <f t="shared" si="6"/>
        <v>676</v>
      </c>
      <c r="H44" s="61">
        <f t="shared" si="6"/>
        <v>53</v>
      </c>
      <c r="I44" s="61">
        <f t="shared" si="6"/>
        <v>275565</v>
      </c>
      <c r="J44" s="61">
        <f t="shared" si="6"/>
        <v>1680</v>
      </c>
      <c r="K44" s="61">
        <f t="shared" si="6"/>
        <v>67</v>
      </c>
      <c r="L44" s="61">
        <f t="shared" si="6"/>
        <v>78</v>
      </c>
      <c r="M44" s="61">
        <f t="shared" si="6"/>
        <v>504</v>
      </c>
      <c r="N44" s="61">
        <f t="shared" si="6"/>
        <v>1089</v>
      </c>
      <c r="O44" s="61">
        <f t="shared" si="6"/>
        <v>1209</v>
      </c>
      <c r="P44" s="61">
        <f t="shared" si="6"/>
        <v>38</v>
      </c>
      <c r="Q44" s="61">
        <f t="shared" si="6"/>
        <v>4</v>
      </c>
      <c r="R44" s="62">
        <f t="shared" si="6"/>
        <v>9</v>
      </c>
    </row>
    <row r="45" spans="1:14" ht="12.75">
      <c r="A45" s="104" t="s">
        <v>138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14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8" spans="1:14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49" spans="1:14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1:14" ht="12.75">
      <c r="A50" s="105" t="s">
        <v>139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ht="3.7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ht="12.75">
      <c r="A52" s="105" t="s">
        <v>140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ht="5.2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5" ht="12.75">
      <c r="A54" s="89" t="s">
        <v>141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</row>
    <row r="55" spans="1:15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</row>
  </sheetData>
  <mergeCells count="23">
    <mergeCell ref="A45:N49"/>
    <mergeCell ref="A50:N51"/>
    <mergeCell ref="A52:N53"/>
    <mergeCell ref="A54:O55"/>
    <mergeCell ref="L11:R11"/>
    <mergeCell ref="L12:L13"/>
    <mergeCell ref="A11:A13"/>
    <mergeCell ref="B11:K11"/>
    <mergeCell ref="B12:B13"/>
    <mergeCell ref="C12:F12"/>
    <mergeCell ref="G12:H12"/>
    <mergeCell ref="I12:I13"/>
    <mergeCell ref="J12:K12"/>
    <mergeCell ref="F1:M1"/>
    <mergeCell ref="Q12:Q13"/>
    <mergeCell ref="R12:R13"/>
    <mergeCell ref="A4:B4"/>
    <mergeCell ref="B8:O8"/>
    <mergeCell ref="M12:M13"/>
    <mergeCell ref="N12:N13"/>
    <mergeCell ref="O12:O13"/>
    <mergeCell ref="P12:P13"/>
    <mergeCell ref="D9:L9"/>
  </mergeCells>
  <printOptions/>
  <pageMargins left="0.75" right="0.75" top="0.41" bottom="0.35" header="0.41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25">
      <selection activeCell="A35" sqref="A35"/>
    </sheetView>
  </sheetViews>
  <sheetFormatPr defaultColWidth="9.140625" defaultRowHeight="12.75"/>
  <cols>
    <col min="1" max="1" width="43.140625" style="13" customWidth="1"/>
    <col min="2" max="2" width="14.57421875" style="13" customWidth="1"/>
    <col min="3" max="3" width="8.28125" style="13" customWidth="1"/>
    <col min="4" max="4" width="6.7109375" style="13" customWidth="1"/>
    <col min="5" max="5" width="7.140625" style="13" customWidth="1"/>
    <col min="6" max="6" width="8.57421875" style="13" customWidth="1"/>
    <col min="7" max="7" width="5.57421875" style="13" customWidth="1"/>
    <col min="8" max="8" width="5.00390625" style="13" customWidth="1"/>
    <col min="9" max="9" width="9.140625" style="13" customWidth="1"/>
    <col min="10" max="10" width="12.00390625" style="13" customWidth="1"/>
    <col min="11" max="11" width="11.28125" style="13" customWidth="1"/>
    <col min="12" max="19" width="9.140625" style="13" hidden="1" customWidth="1"/>
    <col min="20" max="16384" width="9.140625" style="13" customWidth="1"/>
  </cols>
  <sheetData>
    <row r="1" spans="1:11" ht="12.75">
      <c r="A1" s="81" t="s">
        <v>3</v>
      </c>
      <c r="B1" s="94" t="s">
        <v>27</v>
      </c>
      <c r="C1" s="95"/>
      <c r="D1" s="95"/>
      <c r="E1" s="95"/>
      <c r="F1" s="95"/>
      <c r="G1" s="95"/>
      <c r="H1" s="95"/>
      <c r="I1" s="95"/>
      <c r="J1" s="95"/>
      <c r="K1" s="96"/>
    </row>
    <row r="2" spans="1:11" ht="12.75">
      <c r="A2" s="92"/>
      <c r="B2" s="106" t="s">
        <v>28</v>
      </c>
      <c r="C2" s="107"/>
      <c r="D2" s="107"/>
      <c r="E2" s="107"/>
      <c r="F2" s="107"/>
      <c r="G2" s="107"/>
      <c r="H2" s="107"/>
      <c r="I2" s="107"/>
      <c r="J2" s="107"/>
      <c r="K2" s="108"/>
    </row>
    <row r="3" spans="1:11" ht="36.75" customHeight="1">
      <c r="A3" s="92"/>
      <c r="B3" s="27" t="s">
        <v>29</v>
      </c>
      <c r="C3" s="97" t="s">
        <v>30</v>
      </c>
      <c r="D3" s="109" t="s">
        <v>31</v>
      </c>
      <c r="E3" s="97" t="s">
        <v>32</v>
      </c>
      <c r="F3" s="109" t="s">
        <v>33</v>
      </c>
      <c r="G3" s="109" t="s">
        <v>34</v>
      </c>
      <c r="H3" s="109" t="s">
        <v>35</v>
      </c>
      <c r="I3" s="109" t="s">
        <v>36</v>
      </c>
      <c r="J3" s="109" t="s">
        <v>37</v>
      </c>
      <c r="K3" s="97" t="s">
        <v>38</v>
      </c>
    </row>
    <row r="4" spans="1:11" ht="64.5" customHeight="1">
      <c r="A4" s="92"/>
      <c r="B4" s="14" t="s">
        <v>37</v>
      </c>
      <c r="C4" s="98"/>
      <c r="D4" s="110"/>
      <c r="E4" s="98"/>
      <c r="F4" s="110"/>
      <c r="G4" s="110"/>
      <c r="H4" s="110"/>
      <c r="I4" s="110"/>
      <c r="J4" s="110"/>
      <c r="K4" s="98"/>
    </row>
    <row r="5" spans="1:11" ht="12.75">
      <c r="A5" s="93"/>
      <c r="B5" s="14" t="s">
        <v>40</v>
      </c>
      <c r="C5" s="15" t="s">
        <v>40</v>
      </c>
      <c r="D5" s="15" t="s">
        <v>40</v>
      </c>
      <c r="E5" s="15" t="s">
        <v>40</v>
      </c>
      <c r="F5" s="15" t="s">
        <v>40</v>
      </c>
      <c r="G5" s="15" t="s">
        <v>41</v>
      </c>
      <c r="H5" s="15" t="s">
        <v>40</v>
      </c>
      <c r="I5" s="15" t="s">
        <v>40</v>
      </c>
      <c r="J5" s="15" t="s">
        <v>40</v>
      </c>
      <c r="K5" s="15" t="s">
        <v>40</v>
      </c>
    </row>
    <row r="6" spans="1:11" ht="12.75">
      <c r="A6" s="16" t="s">
        <v>26</v>
      </c>
      <c r="B6" s="16">
        <v>18</v>
      </c>
      <c r="C6" s="16">
        <v>19</v>
      </c>
      <c r="D6" s="16">
        <v>20</v>
      </c>
      <c r="E6" s="16">
        <v>21</v>
      </c>
      <c r="F6" s="16">
        <v>22</v>
      </c>
      <c r="G6" s="16">
        <v>23</v>
      </c>
      <c r="H6" s="16">
        <v>24</v>
      </c>
      <c r="I6" s="16">
        <v>25</v>
      </c>
      <c r="J6" s="16">
        <v>26</v>
      </c>
      <c r="K6" s="16">
        <v>27</v>
      </c>
    </row>
    <row r="7" spans="1:18" ht="27" customHeight="1">
      <c r="A7" s="35" t="s">
        <v>90</v>
      </c>
      <c r="B7" s="39">
        <f>B8+B9+B10</f>
        <v>312</v>
      </c>
      <c r="C7" s="39">
        <f aca="true" t="shared" si="0" ref="C7:K7">C8+C9+C10</f>
        <v>0.7</v>
      </c>
      <c r="D7" s="39">
        <f t="shared" si="0"/>
        <v>0.3</v>
      </c>
      <c r="E7" s="39">
        <f t="shared" si="0"/>
        <v>0.1</v>
      </c>
      <c r="F7" s="39">
        <f t="shared" si="0"/>
        <v>0.7</v>
      </c>
      <c r="G7" s="39">
        <f t="shared" si="0"/>
        <v>0.5</v>
      </c>
      <c r="H7" s="39">
        <f t="shared" si="0"/>
        <v>0</v>
      </c>
      <c r="I7" s="39">
        <v>1.6</v>
      </c>
      <c r="J7" s="39">
        <f t="shared" si="0"/>
        <v>315.90000000000003</v>
      </c>
      <c r="K7" s="39">
        <f t="shared" si="0"/>
        <v>235.6</v>
      </c>
      <c r="L7" s="31"/>
      <c r="M7" s="31"/>
      <c r="N7" s="31"/>
      <c r="O7" s="31"/>
      <c r="P7" s="31"/>
      <c r="Q7" s="31"/>
      <c r="R7" s="31"/>
    </row>
    <row r="8" spans="1:11" ht="12.75">
      <c r="A8" s="9" t="s">
        <v>91</v>
      </c>
      <c r="B8" s="43">
        <v>296.2</v>
      </c>
      <c r="C8" s="43">
        <v>0.4</v>
      </c>
      <c r="D8" s="43">
        <v>0</v>
      </c>
      <c r="E8" s="43">
        <v>0</v>
      </c>
      <c r="F8" s="43">
        <v>0.5</v>
      </c>
      <c r="G8" s="43">
        <v>0.1</v>
      </c>
      <c r="H8" s="43">
        <v>0</v>
      </c>
      <c r="I8" s="43">
        <v>0.1</v>
      </c>
      <c r="J8" s="43">
        <v>297.3</v>
      </c>
      <c r="K8" s="43">
        <v>224.1</v>
      </c>
    </row>
    <row r="9" spans="1:11" ht="15.75" customHeight="1">
      <c r="A9" s="9" t="s">
        <v>92</v>
      </c>
      <c r="B9" s="32">
        <v>11.1</v>
      </c>
      <c r="C9" s="32">
        <v>0.3</v>
      </c>
      <c r="D9" s="32">
        <v>0.3</v>
      </c>
      <c r="E9" s="32">
        <v>0.1</v>
      </c>
      <c r="F9" s="32">
        <v>0.1</v>
      </c>
      <c r="G9" s="32">
        <v>0.4</v>
      </c>
      <c r="H9" s="32">
        <v>0</v>
      </c>
      <c r="I9" s="32">
        <v>1.5</v>
      </c>
      <c r="J9" s="32">
        <v>13.8</v>
      </c>
      <c r="K9" s="32">
        <v>7.6</v>
      </c>
    </row>
    <row r="10" spans="1:11" ht="14.25" customHeight="1">
      <c r="A10" s="9" t="s">
        <v>93</v>
      </c>
      <c r="B10" s="32">
        <v>4.7</v>
      </c>
      <c r="C10" s="32">
        <v>0</v>
      </c>
      <c r="D10" s="32">
        <v>0</v>
      </c>
      <c r="E10" s="32">
        <v>0</v>
      </c>
      <c r="F10" s="32">
        <v>0.1</v>
      </c>
      <c r="G10" s="32">
        <v>0</v>
      </c>
      <c r="H10" s="32">
        <v>0</v>
      </c>
      <c r="I10" s="32">
        <v>0</v>
      </c>
      <c r="J10" s="32">
        <v>4.8</v>
      </c>
      <c r="K10" s="32">
        <v>3.9</v>
      </c>
    </row>
    <row r="11" spans="1:11" ht="26.25" customHeight="1">
      <c r="A11" s="41" t="s">
        <v>94</v>
      </c>
      <c r="B11" s="44">
        <f>B12+B13+B14</f>
        <v>386.6</v>
      </c>
      <c r="C11" s="44">
        <f aca="true" t="shared" si="1" ref="C11:K11">C12+C13+C14</f>
        <v>1.8</v>
      </c>
      <c r="D11" s="44">
        <f t="shared" si="1"/>
        <v>0.5</v>
      </c>
      <c r="E11" s="44">
        <f t="shared" si="1"/>
        <v>0.6</v>
      </c>
      <c r="F11" s="44">
        <f t="shared" si="1"/>
        <v>1</v>
      </c>
      <c r="G11" s="44">
        <f t="shared" si="1"/>
        <v>6.4</v>
      </c>
      <c r="H11" s="44">
        <f t="shared" si="1"/>
        <v>0</v>
      </c>
      <c r="I11" s="44">
        <f t="shared" si="1"/>
        <v>1292.3</v>
      </c>
      <c r="J11" s="44">
        <f t="shared" si="1"/>
        <v>1689.1999999999998</v>
      </c>
      <c r="K11" s="44">
        <f t="shared" si="1"/>
        <v>1214.3999999999999</v>
      </c>
    </row>
    <row r="12" spans="1:11" ht="16.5" customHeight="1">
      <c r="A12" s="10" t="s">
        <v>99</v>
      </c>
      <c r="B12" s="43">
        <v>80.9</v>
      </c>
      <c r="C12" s="43">
        <v>0.5</v>
      </c>
      <c r="D12" s="43">
        <v>0.4</v>
      </c>
      <c r="E12" s="43">
        <v>0.3</v>
      </c>
      <c r="F12" s="43">
        <v>1</v>
      </c>
      <c r="G12" s="43">
        <v>0.1</v>
      </c>
      <c r="H12" s="43">
        <v>0</v>
      </c>
      <c r="I12" s="43">
        <v>17.2</v>
      </c>
      <c r="J12" s="43">
        <v>100.4</v>
      </c>
      <c r="K12" s="43">
        <v>41.9</v>
      </c>
    </row>
    <row r="13" spans="1:11" ht="24">
      <c r="A13" s="9" t="s">
        <v>97</v>
      </c>
      <c r="B13" s="43">
        <v>22.5</v>
      </c>
      <c r="C13" s="43">
        <v>0</v>
      </c>
      <c r="D13" s="43">
        <v>0</v>
      </c>
      <c r="E13" s="43">
        <v>0</v>
      </c>
      <c r="F13" s="43">
        <v>0</v>
      </c>
      <c r="G13" s="43">
        <v>0.1</v>
      </c>
      <c r="H13" s="43">
        <v>0</v>
      </c>
      <c r="I13" s="43">
        <v>0.1</v>
      </c>
      <c r="J13" s="43">
        <v>22.7</v>
      </c>
      <c r="K13" s="43">
        <v>14.2</v>
      </c>
    </row>
    <row r="14" spans="1:11" ht="15" customHeight="1">
      <c r="A14" s="9" t="s">
        <v>98</v>
      </c>
      <c r="B14" s="43">
        <v>283.2</v>
      </c>
      <c r="C14" s="43">
        <v>1.3</v>
      </c>
      <c r="D14" s="43">
        <v>0.1</v>
      </c>
      <c r="E14" s="43">
        <v>0.3</v>
      </c>
      <c r="F14" s="43">
        <v>0</v>
      </c>
      <c r="G14" s="43">
        <v>6.2</v>
      </c>
      <c r="H14" s="43">
        <v>0</v>
      </c>
      <c r="I14" s="43">
        <v>1275</v>
      </c>
      <c r="J14" s="43">
        <v>1566.1</v>
      </c>
      <c r="K14" s="43">
        <v>1158.3</v>
      </c>
    </row>
    <row r="15" spans="1:11" ht="24">
      <c r="A15" s="46" t="s">
        <v>101</v>
      </c>
      <c r="B15" s="39">
        <v>9.2</v>
      </c>
      <c r="C15" s="39">
        <v>0</v>
      </c>
      <c r="D15" s="39">
        <v>0.1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9.3</v>
      </c>
      <c r="K15" s="39">
        <v>2.2</v>
      </c>
    </row>
    <row r="16" spans="1:19" ht="15" customHeight="1">
      <c r="A16" s="35" t="s">
        <v>115</v>
      </c>
      <c r="B16" s="39">
        <f>B20+B21+B22+B23</f>
        <v>2.8</v>
      </c>
      <c r="C16" s="39">
        <f aca="true" t="shared" si="2" ref="C16:S16">C20+C21+C22+C23</f>
        <v>0</v>
      </c>
      <c r="D16" s="39">
        <f t="shared" si="2"/>
        <v>0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2.8</v>
      </c>
      <c r="K16" s="39">
        <f t="shared" si="2"/>
        <v>0.1</v>
      </c>
      <c r="L16" s="54">
        <f t="shared" si="2"/>
        <v>0</v>
      </c>
      <c r="M16" s="54">
        <f t="shared" si="2"/>
        <v>0</v>
      </c>
      <c r="N16" s="54">
        <f t="shared" si="2"/>
        <v>0</v>
      </c>
      <c r="O16" s="54">
        <f t="shared" si="2"/>
        <v>0</v>
      </c>
      <c r="P16" s="54">
        <f t="shared" si="2"/>
        <v>0</v>
      </c>
      <c r="Q16" s="54">
        <f t="shared" si="2"/>
        <v>0</v>
      </c>
      <c r="R16" s="54">
        <f t="shared" si="2"/>
        <v>0</v>
      </c>
      <c r="S16" s="54">
        <f t="shared" si="2"/>
        <v>0</v>
      </c>
    </row>
    <row r="17" spans="1:11" ht="12.75">
      <c r="A17" s="55" t="s">
        <v>107</v>
      </c>
      <c r="B17" s="56">
        <f>B18+B19+B20+B21+B22+B23</f>
        <v>22.000000000000004</v>
      </c>
      <c r="C17" s="56">
        <f aca="true" t="shared" si="3" ref="C17:K17">C18+C19+C20+C21+C22+C23</f>
        <v>0</v>
      </c>
      <c r="D17" s="56">
        <f t="shared" si="3"/>
        <v>0</v>
      </c>
      <c r="E17" s="56">
        <f t="shared" si="3"/>
        <v>0</v>
      </c>
      <c r="F17" s="56">
        <f t="shared" si="3"/>
        <v>0.3</v>
      </c>
      <c r="G17" s="56">
        <f t="shared" si="3"/>
        <v>0</v>
      </c>
      <c r="H17" s="56">
        <f t="shared" si="3"/>
        <v>0</v>
      </c>
      <c r="I17" s="56">
        <f t="shared" si="3"/>
        <v>0.2</v>
      </c>
      <c r="J17" s="56">
        <f t="shared" si="3"/>
        <v>22.500000000000004</v>
      </c>
      <c r="K17" s="56">
        <f t="shared" si="3"/>
        <v>9.1</v>
      </c>
    </row>
    <row r="18" spans="1:11" ht="27.75" customHeight="1">
      <c r="A18" s="9" t="s">
        <v>109</v>
      </c>
      <c r="B18" s="43">
        <v>16.1</v>
      </c>
      <c r="C18" s="43">
        <v>0</v>
      </c>
      <c r="D18" s="43">
        <v>0</v>
      </c>
      <c r="E18" s="43">
        <v>0</v>
      </c>
      <c r="F18" s="43">
        <v>0.3</v>
      </c>
      <c r="G18" s="43">
        <v>0</v>
      </c>
      <c r="H18" s="43">
        <v>0</v>
      </c>
      <c r="I18" s="43">
        <v>0.2</v>
      </c>
      <c r="J18" s="43">
        <v>16.6</v>
      </c>
      <c r="K18" s="43">
        <v>8.8</v>
      </c>
    </row>
    <row r="19" spans="1:11" ht="12.75">
      <c r="A19" s="22" t="s">
        <v>114</v>
      </c>
      <c r="B19" s="43">
        <v>3.1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3.1</v>
      </c>
      <c r="K19" s="43">
        <v>0.2</v>
      </c>
    </row>
    <row r="20" spans="1:11" ht="36">
      <c r="A20" s="9" t="s">
        <v>108</v>
      </c>
      <c r="B20" s="43">
        <v>0.4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0.4</v>
      </c>
      <c r="K20" s="43">
        <v>0</v>
      </c>
    </row>
    <row r="21" spans="1:11" ht="15" customHeight="1">
      <c r="A21" s="17" t="s">
        <v>110</v>
      </c>
      <c r="B21" s="43">
        <v>0.8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0.8</v>
      </c>
      <c r="K21" s="43">
        <v>0.1</v>
      </c>
    </row>
    <row r="22" spans="1:11" ht="12.75">
      <c r="A22" s="9" t="s">
        <v>111</v>
      </c>
      <c r="B22" s="43">
        <v>0.8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0.8</v>
      </c>
      <c r="K22" s="43">
        <v>0</v>
      </c>
    </row>
    <row r="23" spans="1:11" ht="12.75">
      <c r="A23" s="9" t="s">
        <v>112</v>
      </c>
      <c r="B23" s="43">
        <v>0.8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0.8</v>
      </c>
      <c r="K23" s="43">
        <v>0</v>
      </c>
    </row>
    <row r="24" spans="1:11" ht="12.75">
      <c r="A24" s="48" t="s">
        <v>127</v>
      </c>
      <c r="B24" s="39">
        <v>0.8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0.1</v>
      </c>
      <c r="J24" s="39">
        <v>0.9</v>
      </c>
      <c r="K24" s="39">
        <v>0.4</v>
      </c>
    </row>
    <row r="25" spans="1:11" ht="14.25" customHeight="1">
      <c r="A25" s="55" t="s">
        <v>126</v>
      </c>
      <c r="B25" s="56">
        <f>B26+B27+B28</f>
        <v>10.200000000000001</v>
      </c>
      <c r="C25" s="56">
        <f aca="true" t="shared" si="4" ref="C25:K25">C26+C27+C28</f>
        <v>0</v>
      </c>
      <c r="D25" s="56">
        <f t="shared" si="4"/>
        <v>0</v>
      </c>
      <c r="E25" s="56">
        <f t="shared" si="4"/>
        <v>0</v>
      </c>
      <c r="F25" s="56">
        <f t="shared" si="4"/>
        <v>0</v>
      </c>
      <c r="G25" s="56">
        <f t="shared" si="4"/>
        <v>0</v>
      </c>
      <c r="H25" s="56">
        <f t="shared" si="4"/>
        <v>0</v>
      </c>
      <c r="I25" s="56">
        <f t="shared" si="4"/>
        <v>0.1</v>
      </c>
      <c r="J25" s="56">
        <f t="shared" si="4"/>
        <v>10.3</v>
      </c>
      <c r="K25" s="56">
        <f t="shared" si="4"/>
        <v>6.4</v>
      </c>
    </row>
    <row r="26" spans="1:11" ht="24">
      <c r="A26" s="9" t="s">
        <v>117</v>
      </c>
      <c r="B26" s="43">
        <v>4.2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4.2</v>
      </c>
      <c r="K26" s="43">
        <v>2.6</v>
      </c>
    </row>
    <row r="27" spans="1:11" ht="24">
      <c r="A27" s="9" t="s">
        <v>118</v>
      </c>
      <c r="B27" s="43">
        <v>5.2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5.2</v>
      </c>
      <c r="K27" s="43">
        <v>3.4</v>
      </c>
    </row>
    <row r="28" spans="1:11" ht="24">
      <c r="A28" s="9" t="s">
        <v>119</v>
      </c>
      <c r="B28" s="43">
        <v>0.8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0.1</v>
      </c>
      <c r="J28" s="43">
        <v>0.9</v>
      </c>
      <c r="K28" s="43">
        <v>0.4</v>
      </c>
    </row>
    <row r="29" spans="1:11" ht="12.75">
      <c r="A29" s="35" t="s">
        <v>120</v>
      </c>
      <c r="B29" s="39">
        <v>0.1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0.1</v>
      </c>
      <c r="K29" s="39">
        <v>0</v>
      </c>
    </row>
    <row r="30" spans="1:19" ht="12.75">
      <c r="A30" s="35" t="s">
        <v>130</v>
      </c>
      <c r="B30" s="39">
        <f>B31+B32</f>
        <v>9.7</v>
      </c>
      <c r="C30" s="39">
        <f aca="true" t="shared" si="5" ref="C30:S30">C31+C32</f>
        <v>0</v>
      </c>
      <c r="D30" s="39">
        <f t="shared" si="5"/>
        <v>0</v>
      </c>
      <c r="E30" s="39">
        <f t="shared" si="5"/>
        <v>0</v>
      </c>
      <c r="F30" s="39">
        <f t="shared" si="5"/>
        <v>0.1</v>
      </c>
      <c r="G30" s="39">
        <f t="shared" si="5"/>
        <v>0</v>
      </c>
      <c r="H30" s="39">
        <f t="shared" si="5"/>
        <v>0.5</v>
      </c>
      <c r="I30" s="39">
        <f t="shared" si="5"/>
        <v>3.5</v>
      </c>
      <c r="J30" s="39">
        <f t="shared" si="5"/>
        <v>13.8</v>
      </c>
      <c r="K30" s="39">
        <f t="shared" si="5"/>
        <v>4.3</v>
      </c>
      <c r="L30" s="39">
        <f t="shared" si="5"/>
        <v>4.3</v>
      </c>
      <c r="M30" s="39">
        <f t="shared" si="5"/>
        <v>0</v>
      </c>
      <c r="N30" s="39">
        <f t="shared" si="5"/>
        <v>0</v>
      </c>
      <c r="O30" s="39">
        <f t="shared" si="5"/>
        <v>0</v>
      </c>
      <c r="P30" s="39">
        <f t="shared" si="5"/>
        <v>0</v>
      </c>
      <c r="Q30" s="39">
        <f t="shared" si="5"/>
        <v>0</v>
      </c>
      <c r="R30" s="39">
        <f t="shared" si="5"/>
        <v>0</v>
      </c>
      <c r="S30" s="39">
        <f t="shared" si="5"/>
        <v>0</v>
      </c>
    </row>
    <row r="31" spans="1:12" ht="15" customHeight="1">
      <c r="A31" s="23" t="s">
        <v>121</v>
      </c>
      <c r="B31" s="78">
        <v>5.9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7">
        <v>0.7</v>
      </c>
      <c r="J31" s="78">
        <v>6.6</v>
      </c>
      <c r="K31" s="78">
        <v>3.5</v>
      </c>
      <c r="L31" s="70">
        <v>3.5</v>
      </c>
    </row>
    <row r="32" spans="1:12" ht="12.75">
      <c r="A32" s="23" t="s">
        <v>122</v>
      </c>
      <c r="B32" s="77">
        <v>3.8</v>
      </c>
      <c r="C32" s="77">
        <v>0</v>
      </c>
      <c r="D32" s="77">
        <v>0</v>
      </c>
      <c r="E32" s="77">
        <v>0</v>
      </c>
      <c r="F32" s="77">
        <v>0.1</v>
      </c>
      <c r="G32" s="77">
        <v>0</v>
      </c>
      <c r="H32" s="77">
        <v>0.5</v>
      </c>
      <c r="I32" s="77">
        <v>2.8</v>
      </c>
      <c r="J32" s="77">
        <v>7.2</v>
      </c>
      <c r="K32" s="77">
        <v>0.8</v>
      </c>
      <c r="L32" s="76">
        <v>0.8</v>
      </c>
    </row>
    <row r="33" spans="1:11" ht="24">
      <c r="A33" s="53" t="s">
        <v>135</v>
      </c>
      <c r="B33" s="39">
        <v>3.8</v>
      </c>
      <c r="C33" s="39">
        <v>0</v>
      </c>
      <c r="D33" s="39">
        <v>0</v>
      </c>
      <c r="E33" s="39">
        <v>0</v>
      </c>
      <c r="F33" s="39">
        <v>1110.1</v>
      </c>
      <c r="G33" s="39">
        <v>0</v>
      </c>
      <c r="H33" s="39">
        <v>0.8</v>
      </c>
      <c r="I33" s="39">
        <v>0</v>
      </c>
      <c r="J33" s="39">
        <v>1114.7</v>
      </c>
      <c r="K33" s="39"/>
    </row>
    <row r="34" spans="1:11" ht="12.75">
      <c r="A34" s="53" t="s">
        <v>137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26.25" customHeight="1" thickBot="1">
      <c r="A35" s="58" t="s">
        <v>123</v>
      </c>
      <c r="B35" s="49">
        <v>0</v>
      </c>
      <c r="C35" s="49">
        <v>0</v>
      </c>
      <c r="D35" s="49">
        <v>0</v>
      </c>
      <c r="E35" s="49">
        <v>1.1</v>
      </c>
      <c r="F35" s="49">
        <v>0.2</v>
      </c>
      <c r="G35" s="49">
        <v>0</v>
      </c>
      <c r="H35" s="49">
        <v>0</v>
      </c>
      <c r="I35" s="49">
        <v>0.1</v>
      </c>
      <c r="J35" s="49">
        <v>1.4</v>
      </c>
      <c r="K35" s="49">
        <v>0.5</v>
      </c>
    </row>
    <row r="36" spans="1:19" ht="21" customHeight="1" thickBot="1">
      <c r="A36" s="64" t="s">
        <v>124</v>
      </c>
      <c r="B36" s="61">
        <f>B7+B11+B15+B16+B24+B29+B30+B33+B34+B35</f>
        <v>725</v>
      </c>
      <c r="C36" s="61">
        <f aca="true" t="shared" si="6" ref="C36:S36">C7+C11+C15+C16+C24+C29+C30+C33+C34+C35</f>
        <v>2.5</v>
      </c>
      <c r="D36" s="61">
        <f t="shared" si="6"/>
        <v>0.9</v>
      </c>
      <c r="E36" s="61">
        <f t="shared" si="6"/>
        <v>1.8</v>
      </c>
      <c r="F36" s="61">
        <f t="shared" si="6"/>
        <v>1112.1</v>
      </c>
      <c r="G36" s="61">
        <f t="shared" si="6"/>
        <v>6.9</v>
      </c>
      <c r="H36" s="61">
        <f t="shared" si="6"/>
        <v>1.3</v>
      </c>
      <c r="I36" s="61">
        <f t="shared" si="6"/>
        <v>1297.5999999999997</v>
      </c>
      <c r="J36" s="61">
        <f t="shared" si="6"/>
        <v>3148.1</v>
      </c>
      <c r="K36" s="61">
        <f t="shared" si="6"/>
        <v>1457.4999999999998</v>
      </c>
      <c r="L36" s="61">
        <f t="shared" si="6"/>
        <v>4.3</v>
      </c>
      <c r="M36" s="61">
        <f t="shared" si="6"/>
        <v>0</v>
      </c>
      <c r="N36" s="61">
        <f t="shared" si="6"/>
        <v>0</v>
      </c>
      <c r="O36" s="61">
        <f t="shared" si="6"/>
        <v>0</v>
      </c>
      <c r="P36" s="61">
        <f t="shared" si="6"/>
        <v>0</v>
      </c>
      <c r="Q36" s="61">
        <f t="shared" si="6"/>
        <v>0</v>
      </c>
      <c r="R36" s="61">
        <f t="shared" si="6"/>
        <v>0</v>
      </c>
      <c r="S36" s="61">
        <f t="shared" si="6"/>
        <v>0</v>
      </c>
    </row>
    <row r="37" spans="1:14" ht="12.75">
      <c r="A37" s="104" t="s">
        <v>138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1:14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t="12.75">
      <c r="A42" s="105" t="s">
        <v>139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ht="12.75">
      <c r="A44" s="105" t="s">
        <v>140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12.7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5" ht="12.75">
      <c r="A46" s="89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spans="1:15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</sheetData>
  <mergeCells count="16">
    <mergeCell ref="A44:N45"/>
    <mergeCell ref="A46:O47"/>
    <mergeCell ref="H3:H4"/>
    <mergeCell ref="I3:I4"/>
    <mergeCell ref="A37:N41"/>
    <mergeCell ref="A42:N43"/>
    <mergeCell ref="J3:J4"/>
    <mergeCell ref="K3:K4"/>
    <mergeCell ref="A1:A5"/>
    <mergeCell ref="B1:K1"/>
    <mergeCell ref="B2:K2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29">
      <selection activeCell="A35" sqref="A35"/>
    </sheetView>
  </sheetViews>
  <sheetFormatPr defaultColWidth="9.140625" defaultRowHeight="12.75"/>
  <cols>
    <col min="1" max="1" width="36.28125" style="13" customWidth="1"/>
    <col min="2" max="2" width="9.421875" style="13" customWidth="1"/>
    <col min="3" max="3" width="8.57421875" style="13" customWidth="1"/>
    <col min="4" max="4" width="6.28125" style="13" customWidth="1"/>
    <col min="5" max="5" width="8.00390625" style="13" customWidth="1"/>
    <col min="6" max="6" width="7.8515625" style="13" customWidth="1"/>
    <col min="7" max="7" width="8.28125" style="13" customWidth="1"/>
    <col min="8" max="8" width="7.8515625" style="13" customWidth="1"/>
    <col min="9" max="9" width="9.7109375" style="13" customWidth="1"/>
    <col min="10" max="10" width="10.00390625" style="13" customWidth="1"/>
    <col min="11" max="11" width="11.00390625" style="13" customWidth="1"/>
    <col min="12" max="12" width="0.13671875" style="13" customWidth="1"/>
    <col min="13" max="16384" width="9.140625" style="13" customWidth="1"/>
  </cols>
  <sheetData>
    <row r="1" spans="1:11" ht="12.75">
      <c r="A1" s="111" t="s">
        <v>3</v>
      </c>
      <c r="B1" s="114" t="s">
        <v>42</v>
      </c>
      <c r="C1" s="115"/>
      <c r="D1" s="115"/>
      <c r="E1" s="115"/>
      <c r="F1" s="115"/>
      <c r="G1" s="115"/>
      <c r="H1" s="115"/>
      <c r="I1" s="115"/>
      <c r="J1" s="115"/>
      <c r="K1" s="116"/>
    </row>
    <row r="2" spans="1:11" ht="16.5" customHeight="1">
      <c r="A2" s="112"/>
      <c r="B2" s="117" t="s">
        <v>43</v>
      </c>
      <c r="C2" s="118"/>
      <c r="D2" s="118"/>
      <c r="E2" s="118"/>
      <c r="F2" s="118"/>
      <c r="G2" s="118"/>
      <c r="H2" s="118"/>
      <c r="I2" s="118"/>
      <c r="J2" s="118"/>
      <c r="K2" s="119"/>
    </row>
    <row r="3" spans="1:11" ht="48" customHeight="1">
      <c r="A3" s="112"/>
      <c r="B3" s="28" t="s">
        <v>29</v>
      </c>
      <c r="C3" s="97" t="s">
        <v>30</v>
      </c>
      <c r="D3" s="109" t="s">
        <v>31</v>
      </c>
      <c r="E3" s="97" t="s">
        <v>32</v>
      </c>
      <c r="F3" s="97" t="s">
        <v>33</v>
      </c>
      <c r="G3" s="97" t="s">
        <v>34</v>
      </c>
      <c r="H3" s="109" t="s">
        <v>35</v>
      </c>
      <c r="I3" s="109" t="s">
        <v>36</v>
      </c>
      <c r="J3" s="109" t="s">
        <v>37</v>
      </c>
      <c r="K3" s="97" t="s">
        <v>44</v>
      </c>
    </row>
    <row r="4" spans="1:11" ht="58.5" customHeight="1">
      <c r="A4" s="112"/>
      <c r="B4" s="16" t="s">
        <v>37</v>
      </c>
      <c r="C4" s="98"/>
      <c r="D4" s="110"/>
      <c r="E4" s="98"/>
      <c r="F4" s="98"/>
      <c r="G4" s="98"/>
      <c r="H4" s="110"/>
      <c r="I4" s="110"/>
      <c r="J4" s="110"/>
      <c r="K4" s="98"/>
    </row>
    <row r="5" spans="1:11" ht="12.75">
      <c r="A5" s="113"/>
      <c r="B5" s="16" t="s">
        <v>40</v>
      </c>
      <c r="C5" s="16" t="s">
        <v>45</v>
      </c>
      <c r="D5" s="16" t="s">
        <v>40</v>
      </c>
      <c r="E5" s="16" t="s">
        <v>40</v>
      </c>
      <c r="F5" s="16" t="s">
        <v>40</v>
      </c>
      <c r="G5" s="16" t="s">
        <v>40</v>
      </c>
      <c r="H5" s="16" t="s">
        <v>40</v>
      </c>
      <c r="I5" s="16" t="s">
        <v>40</v>
      </c>
      <c r="J5" s="16" t="s">
        <v>40</v>
      </c>
      <c r="K5" s="16" t="s">
        <v>40</v>
      </c>
    </row>
    <row r="6" spans="1:12" ht="12.75">
      <c r="A6" s="16" t="s">
        <v>26</v>
      </c>
      <c r="B6" s="13">
        <v>28</v>
      </c>
      <c r="C6" s="16">
        <v>29</v>
      </c>
      <c r="D6" s="16">
        <v>30</v>
      </c>
      <c r="E6" s="16">
        <v>31</v>
      </c>
      <c r="F6" s="16">
        <v>32</v>
      </c>
      <c r="G6" s="16">
        <v>33</v>
      </c>
      <c r="H6" s="16">
        <v>34</v>
      </c>
      <c r="I6" s="16">
        <v>35</v>
      </c>
      <c r="J6" s="16">
        <v>36</v>
      </c>
      <c r="K6" s="16">
        <v>37</v>
      </c>
      <c r="L6" s="16"/>
    </row>
    <row r="7" spans="1:11" ht="36">
      <c r="A7" s="41" t="s">
        <v>90</v>
      </c>
      <c r="B7" s="44">
        <f>B8+B9+B10</f>
        <v>520.9</v>
      </c>
      <c r="C7" s="44">
        <f aca="true" t="shared" si="0" ref="C7:K7">C8+C9+C10</f>
        <v>0</v>
      </c>
      <c r="D7" s="44">
        <f t="shared" si="0"/>
        <v>0</v>
      </c>
      <c r="E7" s="44">
        <f t="shared" si="0"/>
        <v>2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522.9</v>
      </c>
      <c r="K7" s="44">
        <f t="shared" si="0"/>
        <v>245.8</v>
      </c>
    </row>
    <row r="8" spans="1:11" ht="12.75">
      <c r="A8" s="9" t="s">
        <v>91</v>
      </c>
      <c r="B8" s="32">
        <v>500.9</v>
      </c>
      <c r="C8" s="32">
        <v>0</v>
      </c>
      <c r="D8" s="32">
        <v>0</v>
      </c>
      <c r="E8" s="32">
        <v>2</v>
      </c>
      <c r="F8" s="32">
        <v>0</v>
      </c>
      <c r="G8" s="32">
        <v>0</v>
      </c>
      <c r="H8" s="32">
        <v>0</v>
      </c>
      <c r="I8" s="32">
        <v>0</v>
      </c>
      <c r="J8" s="32">
        <v>502.9</v>
      </c>
      <c r="K8" s="32">
        <v>242.3</v>
      </c>
    </row>
    <row r="9" spans="1:11" ht="12.75">
      <c r="A9" s="9" t="s">
        <v>92</v>
      </c>
      <c r="B9" s="32">
        <v>10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10</v>
      </c>
      <c r="K9" s="32">
        <v>0.2</v>
      </c>
    </row>
    <row r="10" spans="1:11" ht="24">
      <c r="A10" s="9" t="s">
        <v>93</v>
      </c>
      <c r="B10" s="32">
        <v>10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10</v>
      </c>
      <c r="K10" s="32">
        <v>3.3</v>
      </c>
    </row>
    <row r="11" spans="1:12" s="42" customFormat="1" ht="24">
      <c r="A11" s="41" t="s">
        <v>94</v>
      </c>
      <c r="B11" s="44">
        <f>B12+B13+B14</f>
        <v>494.9</v>
      </c>
      <c r="C11" s="44">
        <f aca="true" t="shared" si="1" ref="C11:L11">C12+C13+C14</f>
        <v>0.3</v>
      </c>
      <c r="D11" s="44">
        <f t="shared" si="1"/>
        <v>0</v>
      </c>
      <c r="E11" s="44">
        <f t="shared" si="1"/>
        <v>0</v>
      </c>
      <c r="F11" s="44">
        <f t="shared" si="1"/>
        <v>0</v>
      </c>
      <c r="G11" s="44">
        <f t="shared" si="1"/>
        <v>0.8</v>
      </c>
      <c r="H11" s="44">
        <f t="shared" si="1"/>
        <v>0</v>
      </c>
      <c r="I11" s="44">
        <f t="shared" si="1"/>
        <v>814.8</v>
      </c>
      <c r="J11" s="44">
        <f t="shared" si="1"/>
        <v>1310.8000000000002</v>
      </c>
      <c r="K11" s="44">
        <f t="shared" si="1"/>
        <v>655.5</v>
      </c>
      <c r="L11" s="40">
        <f t="shared" si="1"/>
        <v>0</v>
      </c>
    </row>
    <row r="12" spans="1:11" ht="12.75">
      <c r="A12" s="10" t="s">
        <v>99</v>
      </c>
      <c r="B12" s="32">
        <v>168.5</v>
      </c>
      <c r="C12" s="32">
        <v>0.3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2.5</v>
      </c>
      <c r="J12" s="32">
        <v>171.3</v>
      </c>
      <c r="K12" s="32">
        <v>22.5</v>
      </c>
    </row>
    <row r="13" spans="1:11" ht="24.75" customHeight="1">
      <c r="A13" s="9" t="s">
        <v>97</v>
      </c>
      <c r="B13" s="32">
        <v>29.1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29.1</v>
      </c>
      <c r="K13" s="32">
        <v>0.8</v>
      </c>
    </row>
    <row r="14" spans="1:11" ht="24">
      <c r="A14" s="9" t="s">
        <v>98</v>
      </c>
      <c r="B14" s="32">
        <v>297.3</v>
      </c>
      <c r="C14" s="32">
        <v>0</v>
      </c>
      <c r="D14" s="32">
        <v>0</v>
      </c>
      <c r="E14" s="32">
        <v>0</v>
      </c>
      <c r="F14" s="32">
        <v>0</v>
      </c>
      <c r="G14" s="32">
        <v>0.8</v>
      </c>
      <c r="H14" s="32">
        <v>0</v>
      </c>
      <c r="I14" s="32">
        <v>812.3</v>
      </c>
      <c r="J14" s="32">
        <v>1110.4</v>
      </c>
      <c r="K14" s="32">
        <v>632.2</v>
      </c>
    </row>
    <row r="15" spans="1:11" ht="24">
      <c r="A15" s="46" t="s">
        <v>101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5" customHeight="1">
      <c r="A16" s="24" t="s">
        <v>113</v>
      </c>
      <c r="B16" s="39">
        <f>B20+B21+B22+B23</f>
        <v>1</v>
      </c>
      <c r="C16" s="39">
        <f aca="true" t="shared" si="2" ref="C16:K16">C20+C21+C22+C23</f>
        <v>0</v>
      </c>
      <c r="D16" s="39">
        <f t="shared" si="2"/>
        <v>0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1</v>
      </c>
      <c r="K16" s="39">
        <f t="shared" si="2"/>
        <v>0</v>
      </c>
    </row>
    <row r="17" spans="1:11" ht="12.75">
      <c r="A17" s="9" t="s">
        <v>107</v>
      </c>
      <c r="B17" s="32">
        <f>B18+B19+B20+B21+B22+B23</f>
        <v>34.6</v>
      </c>
      <c r="C17" s="32">
        <f aca="true" t="shared" si="3" ref="C17:K17">C18+C19+C20+C21+C22+C23</f>
        <v>0</v>
      </c>
      <c r="D17" s="32">
        <f t="shared" si="3"/>
        <v>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34.6</v>
      </c>
      <c r="K17" s="32">
        <f t="shared" si="3"/>
        <v>0.5</v>
      </c>
    </row>
    <row r="18" spans="1:11" ht="36">
      <c r="A18" s="9" t="s">
        <v>109</v>
      </c>
      <c r="B18" s="32">
        <v>32.7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32.7</v>
      </c>
      <c r="K18" s="32">
        <v>0.3</v>
      </c>
    </row>
    <row r="19" spans="1:11" ht="12.75">
      <c r="A19" s="22" t="s">
        <v>114</v>
      </c>
      <c r="B19" s="32">
        <v>0.9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0.9</v>
      </c>
      <c r="K19" s="32">
        <v>0.2</v>
      </c>
    </row>
    <row r="20" spans="1:11" ht="36">
      <c r="A20" s="9" t="s">
        <v>108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</row>
    <row r="21" spans="1:11" ht="24">
      <c r="A21" s="9" t="s">
        <v>110</v>
      </c>
      <c r="B21" s="32">
        <v>0.3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0.3</v>
      </c>
      <c r="K21" s="32">
        <v>0</v>
      </c>
    </row>
    <row r="22" spans="1:11" ht="24">
      <c r="A22" s="9" t="s">
        <v>111</v>
      </c>
      <c r="B22" s="32">
        <v>0.7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0.7</v>
      </c>
      <c r="K22" s="32">
        <v>0</v>
      </c>
    </row>
    <row r="23" spans="1:11" ht="12.75">
      <c r="A23" s="9" t="s">
        <v>112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12.75">
      <c r="A24" s="48" t="s">
        <v>129</v>
      </c>
      <c r="B24" s="39">
        <v>0.1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0.1</v>
      </c>
      <c r="K24" s="39"/>
    </row>
    <row r="25" spans="1:12" ht="24">
      <c r="A25" s="9" t="s">
        <v>126</v>
      </c>
      <c r="B25" s="32">
        <f>B26+B27+B28</f>
        <v>40.300000000000004</v>
      </c>
      <c r="C25" s="32">
        <f aca="true" t="shared" si="4" ref="C25:L25">C26+C27+C28</f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  <c r="J25" s="32">
        <f t="shared" si="4"/>
        <v>40.300000000000004</v>
      </c>
      <c r="K25" s="32">
        <f t="shared" si="4"/>
        <v>1.7</v>
      </c>
      <c r="L25" s="32">
        <f t="shared" si="4"/>
        <v>0</v>
      </c>
    </row>
    <row r="26" spans="1:11" ht="24">
      <c r="A26" s="9" t="s">
        <v>117</v>
      </c>
      <c r="B26" s="32">
        <v>31.6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31.6</v>
      </c>
      <c r="K26" s="32">
        <v>1.7</v>
      </c>
    </row>
    <row r="27" spans="1:11" ht="24">
      <c r="A27" s="9" t="s">
        <v>118</v>
      </c>
      <c r="B27" s="32">
        <v>8.6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8.6</v>
      </c>
      <c r="K27" s="32"/>
    </row>
    <row r="28" spans="1:11" ht="24">
      <c r="A28" s="9" t="s">
        <v>119</v>
      </c>
      <c r="B28" s="32">
        <v>0.1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0.1</v>
      </c>
      <c r="K28" s="32"/>
    </row>
    <row r="29" spans="1:11" ht="14.25" customHeight="1">
      <c r="A29" s="35" t="s">
        <v>120</v>
      </c>
      <c r="B29" s="39">
        <v>0.3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0.3</v>
      </c>
      <c r="K29" s="39">
        <v>0</v>
      </c>
    </row>
    <row r="30" spans="1:12" ht="12.75">
      <c r="A30" s="35" t="s">
        <v>128</v>
      </c>
      <c r="B30" s="39">
        <f aca="true" t="shared" si="5" ref="B30:L30">B31+B32</f>
        <v>0.5</v>
      </c>
      <c r="C30" s="39">
        <f t="shared" si="5"/>
        <v>0</v>
      </c>
      <c r="D30" s="39">
        <f t="shared" si="5"/>
        <v>0</v>
      </c>
      <c r="E30" s="39">
        <f t="shared" si="5"/>
        <v>0</v>
      </c>
      <c r="F30" s="39">
        <f t="shared" si="5"/>
        <v>0</v>
      </c>
      <c r="G30" s="39">
        <f t="shared" si="5"/>
        <v>0</v>
      </c>
      <c r="H30" s="39">
        <f t="shared" si="5"/>
        <v>0</v>
      </c>
      <c r="I30" s="39">
        <f t="shared" si="5"/>
        <v>1.4</v>
      </c>
      <c r="J30" s="39">
        <f t="shared" si="5"/>
        <v>1.9</v>
      </c>
      <c r="K30" s="39">
        <f t="shared" si="5"/>
        <v>0</v>
      </c>
      <c r="L30" s="72">
        <f t="shared" si="5"/>
        <v>0</v>
      </c>
    </row>
    <row r="31" spans="1:12" ht="24">
      <c r="A31" s="9" t="s">
        <v>121</v>
      </c>
      <c r="B31" s="77">
        <v>0</v>
      </c>
      <c r="C31" s="77">
        <v>0</v>
      </c>
      <c r="D31" s="77">
        <v>0</v>
      </c>
      <c r="E31" s="77">
        <v>0</v>
      </c>
      <c r="F31" s="77"/>
      <c r="G31" s="77">
        <v>0</v>
      </c>
      <c r="H31" s="77">
        <v>0</v>
      </c>
      <c r="I31" s="77"/>
      <c r="J31" s="77">
        <v>0</v>
      </c>
      <c r="K31" s="77">
        <v>0</v>
      </c>
      <c r="L31" s="75"/>
    </row>
    <row r="32" spans="1:12" ht="12.75">
      <c r="A32" s="9" t="s">
        <v>122</v>
      </c>
      <c r="B32" s="77">
        <v>0.5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1.4</v>
      </c>
      <c r="J32" s="77">
        <v>1.9</v>
      </c>
      <c r="K32" s="77"/>
      <c r="L32" s="75"/>
    </row>
    <row r="33" spans="1:11" ht="24">
      <c r="A33" s="53" t="s">
        <v>135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</row>
    <row r="34" spans="1:11" ht="12.75">
      <c r="A34" s="35" t="s">
        <v>137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24.75" thickBot="1">
      <c r="A35" s="58" t="s">
        <v>123</v>
      </c>
      <c r="B35" s="49">
        <v>0.4</v>
      </c>
      <c r="C35" s="49">
        <v>0</v>
      </c>
      <c r="D35" s="49">
        <v>0</v>
      </c>
      <c r="E35" s="49">
        <v>1.1</v>
      </c>
      <c r="F35" s="49">
        <v>0</v>
      </c>
      <c r="G35" s="49">
        <v>0</v>
      </c>
      <c r="H35" s="49">
        <v>0</v>
      </c>
      <c r="I35" s="49">
        <v>0.1</v>
      </c>
      <c r="J35" s="49">
        <v>1.6</v>
      </c>
      <c r="K35" s="49">
        <v>0</v>
      </c>
    </row>
    <row r="36" spans="1:12" ht="22.5" customHeight="1" thickBot="1">
      <c r="A36" s="59" t="s">
        <v>124</v>
      </c>
      <c r="B36" s="60">
        <f>B7+B11+B15+B16+B24+B29+B30+B33+B34+B35</f>
        <v>1018.0999999999999</v>
      </c>
      <c r="C36" s="61">
        <f aca="true" t="shared" si="6" ref="C36:L36">C7+C11+C15+C16+C24+C29+C30+C33+C34+C35</f>
        <v>0.3</v>
      </c>
      <c r="D36" s="61">
        <f t="shared" si="6"/>
        <v>0</v>
      </c>
      <c r="E36" s="61">
        <f t="shared" si="6"/>
        <v>3.1</v>
      </c>
      <c r="F36" s="61">
        <f t="shared" si="6"/>
        <v>0</v>
      </c>
      <c r="G36" s="61">
        <f t="shared" si="6"/>
        <v>0.8</v>
      </c>
      <c r="H36" s="61">
        <f t="shared" si="6"/>
        <v>0</v>
      </c>
      <c r="I36" s="61">
        <f t="shared" si="6"/>
        <v>816.3</v>
      </c>
      <c r="J36" s="61">
        <f t="shared" si="6"/>
        <v>1838.6000000000001</v>
      </c>
      <c r="K36" s="62">
        <f t="shared" si="6"/>
        <v>901.3</v>
      </c>
      <c r="L36" s="57">
        <f t="shared" si="6"/>
        <v>0</v>
      </c>
    </row>
    <row r="37" spans="1:14" ht="12.75">
      <c r="A37" s="104" t="s">
        <v>138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1:14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ht="3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t="12.75">
      <c r="A42" s="105" t="s">
        <v>139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6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ht="12.75">
      <c r="A44" s="105" t="s">
        <v>140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</sheetData>
  <mergeCells count="15">
    <mergeCell ref="A44:N45"/>
    <mergeCell ref="H3:H4"/>
    <mergeCell ref="I3:I4"/>
    <mergeCell ref="A37:N41"/>
    <mergeCell ref="A42:N43"/>
    <mergeCell ref="J3:J4"/>
    <mergeCell ref="K3:K4"/>
    <mergeCell ref="A1:A5"/>
    <mergeCell ref="B1:K1"/>
    <mergeCell ref="B2:K2"/>
    <mergeCell ref="G3:G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31">
      <selection activeCell="A35" sqref="A35"/>
    </sheetView>
  </sheetViews>
  <sheetFormatPr defaultColWidth="9.140625" defaultRowHeight="12.75"/>
  <cols>
    <col min="1" max="1" width="32.8515625" style="13" customWidth="1"/>
    <col min="2" max="2" width="9.140625" style="13" customWidth="1"/>
    <col min="3" max="3" width="8.00390625" style="13" hidden="1" customWidth="1"/>
    <col min="4" max="4" width="5.7109375" style="13" customWidth="1"/>
    <col min="5" max="5" width="4.8515625" style="13" customWidth="1"/>
    <col min="6" max="6" width="6.140625" style="13" customWidth="1"/>
    <col min="7" max="7" width="9.140625" style="13" customWidth="1"/>
    <col min="8" max="8" width="7.28125" style="13" customWidth="1"/>
    <col min="9" max="9" width="8.421875" style="13" customWidth="1"/>
    <col min="10" max="10" width="7.8515625" style="13" customWidth="1"/>
    <col min="11" max="11" width="8.28125" style="13" customWidth="1"/>
    <col min="12" max="12" width="7.57421875" style="13" customWidth="1"/>
    <col min="13" max="13" width="6.28125" style="13" customWidth="1"/>
    <col min="14" max="14" width="5.140625" style="13" customWidth="1"/>
    <col min="15" max="15" width="5.8515625" style="13" customWidth="1"/>
    <col min="16" max="16" width="5.00390625" style="13" customWidth="1"/>
    <col min="17" max="16384" width="9.140625" style="13" customWidth="1"/>
  </cols>
  <sheetData>
    <row r="1" spans="1:16" ht="26.25" customHeight="1">
      <c r="A1" s="81" t="s">
        <v>3</v>
      </c>
      <c r="B1" s="94" t="s">
        <v>27</v>
      </c>
      <c r="C1" s="95"/>
      <c r="D1" s="95"/>
      <c r="E1" s="95"/>
      <c r="F1" s="95"/>
      <c r="G1" s="95"/>
      <c r="H1" s="95"/>
      <c r="I1" s="95"/>
      <c r="J1" s="95"/>
      <c r="K1" s="95"/>
      <c r="L1" s="96"/>
      <c r="M1" s="99" t="s">
        <v>46</v>
      </c>
      <c r="N1" s="100"/>
      <c r="O1" s="100"/>
      <c r="P1" s="101"/>
    </row>
    <row r="2" spans="1:16" ht="36.75" customHeight="1">
      <c r="A2" s="92"/>
      <c r="B2" s="128" t="s">
        <v>29</v>
      </c>
      <c r="C2" s="129"/>
      <c r="D2" s="99" t="s">
        <v>47</v>
      </c>
      <c r="E2" s="100"/>
      <c r="F2" s="100"/>
      <c r="G2" s="100"/>
      <c r="H2" s="100"/>
      <c r="I2" s="100"/>
      <c r="J2" s="100"/>
      <c r="K2" s="100"/>
      <c r="L2" s="101"/>
      <c r="M2" s="106" t="s">
        <v>39</v>
      </c>
      <c r="N2" s="107"/>
      <c r="O2" s="107"/>
      <c r="P2" s="108"/>
    </row>
    <row r="3" spans="1:16" ht="16.5" customHeight="1">
      <c r="A3" s="92"/>
      <c r="B3" s="130"/>
      <c r="C3" s="131"/>
      <c r="D3" s="97" t="s">
        <v>30</v>
      </c>
      <c r="E3" s="109" t="s">
        <v>31</v>
      </c>
      <c r="F3" s="97" t="s">
        <v>32</v>
      </c>
      <c r="G3" s="97" t="s">
        <v>33</v>
      </c>
      <c r="H3" s="97" t="s">
        <v>34</v>
      </c>
      <c r="I3" s="109" t="s">
        <v>35</v>
      </c>
      <c r="J3" s="109" t="s">
        <v>36</v>
      </c>
      <c r="K3" s="109" t="s">
        <v>37</v>
      </c>
      <c r="L3" s="97" t="s">
        <v>44</v>
      </c>
      <c r="M3" s="109" t="s">
        <v>37</v>
      </c>
      <c r="N3" s="97" t="s">
        <v>44</v>
      </c>
      <c r="O3" s="124" t="s">
        <v>48</v>
      </c>
      <c r="P3" s="125"/>
    </row>
    <row r="4" spans="1:16" ht="45.75" customHeight="1">
      <c r="A4" s="92"/>
      <c r="B4" s="15" t="s">
        <v>37</v>
      </c>
      <c r="C4" s="132"/>
      <c r="D4" s="98"/>
      <c r="E4" s="110"/>
      <c r="F4" s="98"/>
      <c r="G4" s="98"/>
      <c r="H4" s="98"/>
      <c r="I4" s="110"/>
      <c r="J4" s="110"/>
      <c r="K4" s="110"/>
      <c r="L4" s="98"/>
      <c r="M4" s="122"/>
      <c r="N4" s="123"/>
      <c r="O4" s="120" t="s">
        <v>49</v>
      </c>
      <c r="P4" s="120" t="s">
        <v>50</v>
      </c>
    </row>
    <row r="5" spans="1:16" ht="12.75">
      <c r="A5" s="93"/>
      <c r="B5" s="14" t="s">
        <v>40</v>
      </c>
      <c r="C5" s="133"/>
      <c r="D5" s="15" t="s">
        <v>40</v>
      </c>
      <c r="E5" s="15" t="s">
        <v>40</v>
      </c>
      <c r="F5" s="15" t="s">
        <v>40</v>
      </c>
      <c r="G5" s="15" t="s">
        <v>40</v>
      </c>
      <c r="H5" s="15" t="s">
        <v>40</v>
      </c>
      <c r="I5" s="15" t="s">
        <v>40</v>
      </c>
      <c r="J5" s="15" t="s">
        <v>40</v>
      </c>
      <c r="K5" s="15" t="s">
        <v>40</v>
      </c>
      <c r="L5" s="15" t="s">
        <v>40</v>
      </c>
      <c r="M5" s="110"/>
      <c r="N5" s="98"/>
      <c r="O5" s="121"/>
      <c r="P5" s="121"/>
    </row>
    <row r="6" spans="1:16" ht="12.75">
      <c r="A6" s="16" t="s">
        <v>26</v>
      </c>
      <c r="B6" s="26">
        <v>38</v>
      </c>
      <c r="C6" s="16">
        <v>41</v>
      </c>
      <c r="D6" s="16">
        <v>39</v>
      </c>
      <c r="E6" s="16">
        <v>40</v>
      </c>
      <c r="F6" s="16">
        <v>41</v>
      </c>
      <c r="G6" s="16">
        <v>42</v>
      </c>
      <c r="H6" s="16">
        <v>43</v>
      </c>
      <c r="I6" s="16">
        <v>44</v>
      </c>
      <c r="J6" s="16">
        <v>45</v>
      </c>
      <c r="K6" s="16">
        <v>46</v>
      </c>
      <c r="L6" s="16">
        <v>47</v>
      </c>
      <c r="M6" s="16">
        <v>48</v>
      </c>
      <c r="N6" s="16">
        <v>49</v>
      </c>
      <c r="O6" s="16">
        <v>50</v>
      </c>
      <c r="P6" s="16">
        <v>51</v>
      </c>
    </row>
    <row r="7" spans="1:16" ht="33.75">
      <c r="A7" s="45" t="s">
        <v>90</v>
      </c>
      <c r="B7" s="44">
        <f>B8+B9+B10</f>
        <v>16737.5</v>
      </c>
      <c r="C7" s="44">
        <f aca="true" t="shared" si="0" ref="C7:K7">C8+C9+C10</f>
        <v>61.5</v>
      </c>
      <c r="D7" s="44">
        <f t="shared" si="0"/>
        <v>101.2</v>
      </c>
      <c r="E7" s="44">
        <f t="shared" si="0"/>
        <v>3.2</v>
      </c>
      <c r="F7" s="44">
        <f t="shared" si="0"/>
        <v>69.7</v>
      </c>
      <c r="G7" s="44">
        <f t="shared" si="0"/>
        <v>6.199999999999999</v>
      </c>
      <c r="H7" s="44">
        <f t="shared" si="0"/>
        <v>139.00000000000003</v>
      </c>
      <c r="I7" s="44">
        <f t="shared" si="0"/>
        <v>0</v>
      </c>
      <c r="J7" s="44">
        <f t="shared" si="0"/>
        <v>126.9</v>
      </c>
      <c r="K7" s="44">
        <f t="shared" si="0"/>
        <v>17183.7</v>
      </c>
      <c r="L7" s="44">
        <f>L8+L9+L10</f>
        <v>7579.599999999999</v>
      </c>
      <c r="M7" s="39">
        <v>850</v>
      </c>
      <c r="N7" s="39">
        <v>392</v>
      </c>
      <c r="O7" s="39">
        <v>574</v>
      </c>
      <c r="P7" s="39">
        <v>276</v>
      </c>
    </row>
    <row r="8" spans="1:16" ht="12.75">
      <c r="A8" s="9" t="s">
        <v>91</v>
      </c>
      <c r="B8" s="32">
        <v>14329.1</v>
      </c>
      <c r="C8" s="32"/>
      <c r="D8" s="32">
        <v>39.7</v>
      </c>
      <c r="E8" s="32">
        <v>0</v>
      </c>
      <c r="F8" s="32">
        <v>36.2</v>
      </c>
      <c r="G8" s="32">
        <v>3.6</v>
      </c>
      <c r="H8" s="32">
        <v>1.8</v>
      </c>
      <c r="I8" s="32">
        <v>0</v>
      </c>
      <c r="J8" s="32">
        <v>1</v>
      </c>
      <c r="K8" s="32">
        <v>14411.4</v>
      </c>
      <c r="L8" s="32">
        <v>7177.7</v>
      </c>
      <c r="M8" s="32"/>
      <c r="N8" s="32"/>
      <c r="O8" s="32"/>
      <c r="P8" s="32"/>
    </row>
    <row r="9" spans="1:16" ht="24">
      <c r="A9" s="9" t="s">
        <v>92</v>
      </c>
      <c r="B9" s="32">
        <v>2162</v>
      </c>
      <c r="C9" s="32">
        <v>61.5</v>
      </c>
      <c r="D9" s="32">
        <v>61.5</v>
      </c>
      <c r="E9" s="32">
        <v>3.2</v>
      </c>
      <c r="F9" s="32">
        <v>25.7</v>
      </c>
      <c r="G9" s="32">
        <v>2</v>
      </c>
      <c r="H9" s="32">
        <v>136.9</v>
      </c>
      <c r="I9" s="32">
        <v>0</v>
      </c>
      <c r="J9" s="32">
        <v>122.7</v>
      </c>
      <c r="K9" s="32">
        <v>2514</v>
      </c>
      <c r="L9" s="32">
        <v>280.5</v>
      </c>
      <c r="M9" s="32">
        <v>850</v>
      </c>
      <c r="N9" s="32">
        <v>392</v>
      </c>
      <c r="O9" s="32">
        <v>574</v>
      </c>
      <c r="P9" s="32">
        <v>276</v>
      </c>
    </row>
    <row r="10" spans="1:16" ht="24">
      <c r="A10" s="9" t="s">
        <v>93</v>
      </c>
      <c r="B10" s="32">
        <v>246.4</v>
      </c>
      <c r="C10" s="32">
        <v>0</v>
      </c>
      <c r="D10" s="32">
        <v>0</v>
      </c>
      <c r="E10" s="32">
        <v>0</v>
      </c>
      <c r="F10" s="32">
        <v>7.8</v>
      </c>
      <c r="G10" s="32">
        <v>0.6</v>
      </c>
      <c r="H10" s="32">
        <v>0.3</v>
      </c>
      <c r="I10" s="32">
        <v>0</v>
      </c>
      <c r="J10" s="32">
        <v>3.2</v>
      </c>
      <c r="K10" s="32">
        <v>258.3</v>
      </c>
      <c r="L10" s="32">
        <v>121.4</v>
      </c>
      <c r="M10" s="32">
        <v>240</v>
      </c>
      <c r="N10" s="32">
        <v>156</v>
      </c>
      <c r="O10" s="32">
        <v>154</v>
      </c>
      <c r="P10" s="32">
        <v>86</v>
      </c>
    </row>
    <row r="11" spans="1:16" ht="24">
      <c r="A11" s="41" t="s">
        <v>94</v>
      </c>
      <c r="B11" s="44">
        <f>B12+B13+B14</f>
        <v>19059.2</v>
      </c>
      <c r="C11" s="44">
        <f aca="true" t="shared" si="1" ref="C11:L11">C12+C13+C14</f>
        <v>0</v>
      </c>
      <c r="D11" s="44">
        <f t="shared" si="1"/>
        <v>155.7</v>
      </c>
      <c r="E11" s="44">
        <f t="shared" si="1"/>
        <v>5.8</v>
      </c>
      <c r="F11" s="44">
        <f t="shared" si="1"/>
        <v>6.5</v>
      </c>
      <c r="G11" s="44">
        <f t="shared" si="1"/>
        <v>3.1</v>
      </c>
      <c r="H11" s="44">
        <f t="shared" si="1"/>
        <v>37</v>
      </c>
      <c r="I11" s="44">
        <f t="shared" si="1"/>
        <v>0</v>
      </c>
      <c r="J11" s="44">
        <f t="shared" si="1"/>
        <v>9853</v>
      </c>
      <c r="K11" s="44">
        <f t="shared" si="1"/>
        <v>29120.3</v>
      </c>
      <c r="L11" s="44">
        <f t="shared" si="1"/>
        <v>15577.6</v>
      </c>
      <c r="M11" s="32"/>
      <c r="N11" s="32"/>
      <c r="O11" s="32"/>
      <c r="P11" s="32"/>
    </row>
    <row r="12" spans="1:16" ht="25.5" customHeight="1">
      <c r="A12" s="38" t="s">
        <v>116</v>
      </c>
      <c r="B12" s="32">
        <v>6447.4</v>
      </c>
      <c r="C12" s="32"/>
      <c r="D12" s="32">
        <v>131</v>
      </c>
      <c r="E12" s="32">
        <v>5.7</v>
      </c>
      <c r="F12" s="32">
        <v>4.2</v>
      </c>
      <c r="G12" s="32">
        <v>3.1</v>
      </c>
      <c r="H12" s="32">
        <v>4.4</v>
      </c>
      <c r="I12" s="32">
        <v>0</v>
      </c>
      <c r="J12" s="32">
        <v>663.1</v>
      </c>
      <c r="K12" s="32">
        <v>7258.9</v>
      </c>
      <c r="L12" s="32">
        <v>2020.9</v>
      </c>
      <c r="M12" s="32"/>
      <c r="N12" s="32"/>
      <c r="O12" s="32"/>
      <c r="P12" s="32"/>
    </row>
    <row r="13" spans="1:16" ht="24">
      <c r="A13" s="9" t="s">
        <v>97</v>
      </c>
      <c r="B13" s="32">
        <v>1399.3</v>
      </c>
      <c r="C13" s="32"/>
      <c r="D13" s="32">
        <v>0</v>
      </c>
      <c r="E13" s="32">
        <v>0</v>
      </c>
      <c r="F13" s="32">
        <v>0</v>
      </c>
      <c r="G13" s="32">
        <v>0</v>
      </c>
      <c r="H13" s="32">
        <v>0.1</v>
      </c>
      <c r="I13" s="32">
        <v>0</v>
      </c>
      <c r="J13" s="32">
        <v>0.2</v>
      </c>
      <c r="K13" s="32">
        <v>1399.6</v>
      </c>
      <c r="L13" s="32">
        <v>945.6</v>
      </c>
      <c r="M13" s="32"/>
      <c r="N13" s="32"/>
      <c r="O13" s="32"/>
      <c r="P13" s="32"/>
    </row>
    <row r="14" spans="1:16" ht="24">
      <c r="A14" s="9" t="s">
        <v>98</v>
      </c>
      <c r="B14" s="32">
        <v>11212.5</v>
      </c>
      <c r="C14" s="32"/>
      <c r="D14" s="32">
        <v>24.7</v>
      </c>
      <c r="E14" s="32">
        <v>0.1</v>
      </c>
      <c r="F14" s="32">
        <v>2.3</v>
      </c>
      <c r="G14" s="32">
        <v>0</v>
      </c>
      <c r="H14" s="32">
        <v>32.5</v>
      </c>
      <c r="I14" s="32">
        <v>0</v>
      </c>
      <c r="J14" s="32">
        <v>9189.7</v>
      </c>
      <c r="K14" s="32">
        <v>20461.8</v>
      </c>
      <c r="L14" s="32">
        <v>12611.1</v>
      </c>
      <c r="M14" s="32"/>
      <c r="N14" s="32"/>
      <c r="O14" s="32"/>
      <c r="P14" s="32"/>
    </row>
    <row r="15" spans="1:16" ht="24">
      <c r="A15" s="46" t="s">
        <v>103</v>
      </c>
      <c r="B15" s="39">
        <v>1331.6</v>
      </c>
      <c r="C15" s="39"/>
      <c r="D15" s="39">
        <v>0</v>
      </c>
      <c r="E15" s="39">
        <v>2.2</v>
      </c>
      <c r="F15" s="39">
        <v>0</v>
      </c>
      <c r="G15" s="39">
        <v>0</v>
      </c>
      <c r="H15" s="39">
        <v>0</v>
      </c>
      <c r="I15" s="39">
        <v>0</v>
      </c>
      <c r="J15" s="39">
        <v>47.9</v>
      </c>
      <c r="K15" s="39">
        <v>1381.7</v>
      </c>
      <c r="M15" s="39">
        <v>877</v>
      </c>
      <c r="N15" s="39">
        <v>173</v>
      </c>
      <c r="O15" s="39">
        <v>95</v>
      </c>
      <c r="P15" s="39">
        <v>78</v>
      </c>
    </row>
    <row r="16" spans="1:16" ht="24">
      <c r="A16" s="35" t="s">
        <v>113</v>
      </c>
      <c r="B16" s="39">
        <f>B20+B21+B22+B23</f>
        <v>214</v>
      </c>
      <c r="C16" s="39">
        <f aca="true" t="shared" si="2" ref="C16:L16">C20+C21+C22+C23</f>
        <v>0</v>
      </c>
      <c r="D16" s="39">
        <f t="shared" si="2"/>
        <v>0.5</v>
      </c>
      <c r="E16" s="39">
        <f t="shared" si="2"/>
        <v>0</v>
      </c>
      <c r="F16" s="39"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0</v>
      </c>
      <c r="K16" s="39">
        <f t="shared" si="2"/>
        <v>214.5</v>
      </c>
      <c r="L16" s="39">
        <f t="shared" si="2"/>
        <v>9.4</v>
      </c>
      <c r="M16" s="32">
        <v>182</v>
      </c>
      <c r="N16" s="32">
        <v>39</v>
      </c>
      <c r="O16" s="32">
        <v>149</v>
      </c>
      <c r="P16" s="32">
        <v>13</v>
      </c>
    </row>
    <row r="17" spans="1:16" ht="24">
      <c r="A17" s="55" t="s">
        <v>107</v>
      </c>
      <c r="B17" s="56">
        <f>B18+B19+B20+B21+B22+B23</f>
        <v>1452.8999999999999</v>
      </c>
      <c r="C17" s="56">
        <f aca="true" t="shared" si="3" ref="C17:L17">C18+C19+C20+C21+C22+C23</f>
        <v>0</v>
      </c>
      <c r="D17" s="56">
        <f t="shared" si="3"/>
        <v>0.5</v>
      </c>
      <c r="E17" s="56">
        <f t="shared" si="3"/>
        <v>0</v>
      </c>
      <c r="F17" s="56">
        <v>0</v>
      </c>
      <c r="G17" s="56">
        <f t="shared" si="3"/>
        <v>0.4</v>
      </c>
      <c r="H17" s="56">
        <f t="shared" si="3"/>
        <v>0</v>
      </c>
      <c r="I17" s="56">
        <f t="shared" si="3"/>
        <v>0</v>
      </c>
      <c r="J17" s="56">
        <f t="shared" si="3"/>
        <v>148.3</v>
      </c>
      <c r="K17" s="56">
        <f t="shared" si="3"/>
        <v>1602.1</v>
      </c>
      <c r="L17" s="56">
        <f t="shared" si="3"/>
        <v>202.5</v>
      </c>
      <c r="M17" s="32">
        <v>182</v>
      </c>
      <c r="N17" s="32">
        <v>39</v>
      </c>
      <c r="O17" s="32">
        <v>149</v>
      </c>
      <c r="P17" s="32">
        <v>13</v>
      </c>
    </row>
    <row r="18" spans="1:16" ht="36">
      <c r="A18" s="9" t="s">
        <v>109</v>
      </c>
      <c r="B18" s="32">
        <v>929.7</v>
      </c>
      <c r="C18" s="32"/>
      <c r="D18" s="32">
        <v>0</v>
      </c>
      <c r="E18" s="32">
        <v>0</v>
      </c>
      <c r="F18" s="32">
        <v>0</v>
      </c>
      <c r="G18" s="32">
        <v>0.4</v>
      </c>
      <c r="H18" s="32">
        <v>0</v>
      </c>
      <c r="I18" s="32">
        <v>0</v>
      </c>
      <c r="J18" s="32">
        <v>148.3</v>
      </c>
      <c r="K18" s="32">
        <v>1078.4</v>
      </c>
      <c r="L18" s="32">
        <v>193.1</v>
      </c>
      <c r="M18" s="32">
        <v>182</v>
      </c>
      <c r="N18" s="32">
        <v>39</v>
      </c>
      <c r="O18" s="32">
        <v>149</v>
      </c>
      <c r="P18" s="32">
        <v>13</v>
      </c>
    </row>
    <row r="19" spans="1:16" ht="12.75">
      <c r="A19" s="22" t="s">
        <v>114</v>
      </c>
      <c r="B19" s="32">
        <v>309.2</v>
      </c>
      <c r="C19" s="32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309.2</v>
      </c>
      <c r="L19" s="32"/>
      <c r="M19" s="32">
        <v>125</v>
      </c>
      <c r="N19" s="32">
        <v>92</v>
      </c>
      <c r="O19" s="32">
        <v>61</v>
      </c>
      <c r="P19" s="32">
        <v>66</v>
      </c>
    </row>
    <row r="20" spans="1:16" ht="36" customHeight="1">
      <c r="A20" s="9" t="s">
        <v>108</v>
      </c>
      <c r="B20" s="32">
        <v>6.6</v>
      </c>
      <c r="C20" s="32"/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6.6</v>
      </c>
      <c r="L20" s="32">
        <v>2</v>
      </c>
      <c r="M20" s="32">
        <v>26</v>
      </c>
      <c r="N20" s="32">
        <v>19</v>
      </c>
      <c r="O20" s="32">
        <v>11</v>
      </c>
      <c r="P20" s="32">
        <v>15</v>
      </c>
    </row>
    <row r="21" spans="1:16" ht="24">
      <c r="A21" s="9" t="s">
        <v>110</v>
      </c>
      <c r="B21" s="32">
        <v>42.1</v>
      </c>
      <c r="C21" s="32"/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42.1</v>
      </c>
      <c r="L21" s="32">
        <v>5.8</v>
      </c>
      <c r="M21" s="32">
        <v>141</v>
      </c>
      <c r="N21" s="32">
        <v>50</v>
      </c>
      <c r="O21" s="32">
        <v>112</v>
      </c>
      <c r="P21" s="32">
        <v>36</v>
      </c>
    </row>
    <row r="22" spans="1:16" ht="24">
      <c r="A22" s="9" t="s">
        <v>111</v>
      </c>
      <c r="B22" s="32">
        <v>78.5</v>
      </c>
      <c r="C22" s="32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78.5</v>
      </c>
      <c r="L22" s="32"/>
      <c r="M22" s="32">
        <v>43</v>
      </c>
      <c r="N22" s="32">
        <v>22</v>
      </c>
      <c r="O22" s="32">
        <v>24</v>
      </c>
      <c r="P22" s="32">
        <v>19</v>
      </c>
    </row>
    <row r="23" spans="1:16" ht="12.75">
      <c r="A23" s="9" t="s">
        <v>112</v>
      </c>
      <c r="B23" s="32">
        <v>86.8</v>
      </c>
      <c r="C23" s="32"/>
      <c r="D23" s="32">
        <v>0.5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87.3</v>
      </c>
      <c r="L23" s="32">
        <v>1.6</v>
      </c>
      <c r="M23" s="32">
        <v>241</v>
      </c>
      <c r="N23" s="32">
        <v>180</v>
      </c>
      <c r="O23" s="32">
        <v>63</v>
      </c>
      <c r="P23" s="32">
        <v>58</v>
      </c>
    </row>
    <row r="24" spans="1:16" ht="12.75">
      <c r="A24" s="47" t="s">
        <v>127</v>
      </c>
      <c r="B24" s="39">
        <v>214.7</v>
      </c>
      <c r="C24" s="39"/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0.1</v>
      </c>
      <c r="K24" s="39">
        <v>214.8</v>
      </c>
      <c r="L24" s="39">
        <v>23</v>
      </c>
      <c r="M24" s="39">
        <v>153</v>
      </c>
      <c r="N24" s="39">
        <v>68</v>
      </c>
      <c r="O24" s="39">
        <v>124</v>
      </c>
      <c r="P24" s="39">
        <v>29</v>
      </c>
    </row>
    <row r="25" spans="1:16" ht="24">
      <c r="A25" s="55" t="s">
        <v>126</v>
      </c>
      <c r="B25" s="56">
        <f>B26+B27+B28</f>
        <v>1461.2</v>
      </c>
      <c r="C25" s="56">
        <f aca="true" t="shared" si="4" ref="C25:P25">C26+C27+C28</f>
        <v>0</v>
      </c>
      <c r="D25" s="56">
        <f t="shared" si="4"/>
        <v>0</v>
      </c>
      <c r="E25" s="56">
        <f t="shared" si="4"/>
        <v>0</v>
      </c>
      <c r="F25" s="56">
        <f t="shared" si="4"/>
        <v>0</v>
      </c>
      <c r="G25" s="56">
        <f t="shared" si="4"/>
        <v>0.1</v>
      </c>
      <c r="H25" s="56">
        <f t="shared" si="4"/>
        <v>0</v>
      </c>
      <c r="I25" s="56">
        <f t="shared" si="4"/>
        <v>0</v>
      </c>
      <c r="J25" s="56">
        <f t="shared" si="4"/>
        <v>0.2</v>
      </c>
      <c r="K25" s="56">
        <f t="shared" si="4"/>
        <v>1461.5</v>
      </c>
      <c r="L25" s="56">
        <f t="shared" si="4"/>
        <v>337.1</v>
      </c>
      <c r="M25" s="56">
        <f t="shared" si="4"/>
        <v>153</v>
      </c>
      <c r="N25" s="56">
        <f t="shared" si="4"/>
        <v>68</v>
      </c>
      <c r="O25" s="56">
        <f t="shared" si="4"/>
        <v>124</v>
      </c>
      <c r="P25" s="56">
        <f t="shared" si="4"/>
        <v>29</v>
      </c>
    </row>
    <row r="26" spans="1:16" ht="24">
      <c r="A26" s="9" t="s">
        <v>125</v>
      </c>
      <c r="B26" s="32">
        <v>714.1</v>
      </c>
      <c r="C26" s="32"/>
      <c r="D26" s="32">
        <v>0</v>
      </c>
      <c r="E26" s="32">
        <v>0</v>
      </c>
      <c r="F26" s="32">
        <v>0</v>
      </c>
      <c r="G26" s="32">
        <v>0.1</v>
      </c>
      <c r="H26" s="32">
        <v>0</v>
      </c>
      <c r="I26" s="32">
        <v>0</v>
      </c>
      <c r="J26" s="32">
        <v>0</v>
      </c>
      <c r="K26" s="32">
        <v>714.2</v>
      </c>
      <c r="L26" s="32">
        <v>112.8</v>
      </c>
      <c r="M26" s="32">
        <v>153</v>
      </c>
      <c r="N26" s="32">
        <v>68</v>
      </c>
      <c r="O26" s="32">
        <v>124</v>
      </c>
      <c r="P26" s="32">
        <v>29</v>
      </c>
    </row>
    <row r="27" spans="1:16" ht="24">
      <c r="A27" s="9" t="s">
        <v>118</v>
      </c>
      <c r="B27" s="32">
        <v>532.4</v>
      </c>
      <c r="C27" s="32"/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0.1</v>
      </c>
      <c r="K27" s="32">
        <v>532.5</v>
      </c>
      <c r="L27" s="32">
        <v>201.3</v>
      </c>
      <c r="M27" s="32"/>
      <c r="N27" s="32"/>
      <c r="O27" s="32"/>
      <c r="P27" s="32"/>
    </row>
    <row r="28" spans="1:16" ht="27" customHeight="1">
      <c r="A28" s="9" t="s">
        <v>119</v>
      </c>
      <c r="B28" s="32">
        <v>214.7</v>
      </c>
      <c r="C28" s="32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0.1</v>
      </c>
      <c r="K28" s="32">
        <v>214.8</v>
      </c>
      <c r="L28" s="32">
        <v>23</v>
      </c>
      <c r="M28" s="32"/>
      <c r="N28" s="32"/>
      <c r="O28" s="32"/>
      <c r="P28" s="32"/>
    </row>
    <row r="29" spans="1:16" ht="12.75">
      <c r="A29" s="41" t="s">
        <v>120</v>
      </c>
      <c r="B29" s="44">
        <v>36.9</v>
      </c>
      <c r="C29" s="44"/>
      <c r="D29" s="44">
        <v>12.6</v>
      </c>
      <c r="E29" s="44">
        <v>0</v>
      </c>
      <c r="F29" s="44">
        <v>3.5</v>
      </c>
      <c r="G29" s="44">
        <v>0</v>
      </c>
      <c r="H29" s="44">
        <v>0</v>
      </c>
      <c r="I29" s="44">
        <v>0</v>
      </c>
      <c r="J29" s="44">
        <v>0</v>
      </c>
      <c r="K29" s="44">
        <v>53</v>
      </c>
      <c r="L29" s="44">
        <v>4.4</v>
      </c>
      <c r="M29" s="44">
        <v>49</v>
      </c>
      <c r="N29" s="44">
        <v>28</v>
      </c>
      <c r="O29" s="44">
        <v>21</v>
      </c>
      <c r="P29" s="44">
        <v>28</v>
      </c>
    </row>
    <row r="30" spans="1:16" ht="15" customHeight="1">
      <c r="A30" s="41" t="s">
        <v>128</v>
      </c>
      <c r="B30" s="49">
        <f>B31+B32</f>
        <v>645.9</v>
      </c>
      <c r="C30" s="49">
        <f>C31+C32</f>
        <v>49.6</v>
      </c>
      <c r="D30" s="49">
        <f>D31+D32</f>
        <v>0</v>
      </c>
      <c r="E30" s="49">
        <v>0</v>
      </c>
      <c r="F30" s="49">
        <f>F31+F32</f>
        <v>0</v>
      </c>
      <c r="G30" s="49">
        <v>0.4</v>
      </c>
      <c r="H30" s="49">
        <v>0</v>
      </c>
      <c r="I30" s="49">
        <v>12461.2</v>
      </c>
      <c r="J30" s="49">
        <v>970.4</v>
      </c>
      <c r="K30" s="49">
        <v>14077.9</v>
      </c>
      <c r="L30" s="49">
        <v>109.2</v>
      </c>
      <c r="M30" s="49">
        <v>796</v>
      </c>
      <c r="N30" s="49">
        <v>233</v>
      </c>
      <c r="O30" s="49">
        <v>530</v>
      </c>
      <c r="P30" s="49">
        <v>266</v>
      </c>
    </row>
    <row r="31" spans="1:16" ht="24">
      <c r="A31" s="9" t="s">
        <v>121</v>
      </c>
      <c r="B31" s="77">
        <v>278.4</v>
      </c>
      <c r="C31" s="77">
        <v>49.6</v>
      </c>
      <c r="D31" s="77">
        <v>0</v>
      </c>
      <c r="E31" s="77">
        <v>0</v>
      </c>
      <c r="F31" s="77">
        <v>0</v>
      </c>
      <c r="G31" s="77">
        <v>0.2</v>
      </c>
      <c r="H31" s="77">
        <v>0</v>
      </c>
      <c r="I31" s="77">
        <v>12454.6</v>
      </c>
      <c r="J31" s="77">
        <v>851.4</v>
      </c>
      <c r="K31" s="77">
        <v>13584.6</v>
      </c>
      <c r="L31" s="77">
        <v>80.1</v>
      </c>
      <c r="M31" s="77">
        <v>320</v>
      </c>
      <c r="N31" s="77">
        <v>120</v>
      </c>
      <c r="O31" s="77">
        <v>240</v>
      </c>
      <c r="P31" s="77">
        <v>76</v>
      </c>
    </row>
    <row r="32" spans="1:16" ht="12.75">
      <c r="A32" s="9" t="s">
        <v>122</v>
      </c>
      <c r="B32" s="77">
        <v>367.5</v>
      </c>
      <c r="C32" s="77"/>
      <c r="D32" s="77">
        <v>0</v>
      </c>
      <c r="E32" s="77">
        <v>0</v>
      </c>
      <c r="F32" s="77">
        <v>0</v>
      </c>
      <c r="G32" s="77">
        <v>0.2</v>
      </c>
      <c r="H32" s="77">
        <v>0</v>
      </c>
      <c r="I32" s="77">
        <v>6.6</v>
      </c>
      <c r="J32" s="77">
        <v>119</v>
      </c>
      <c r="K32" s="77">
        <v>493.3</v>
      </c>
      <c r="L32" s="77">
        <v>29.1</v>
      </c>
      <c r="M32" s="77"/>
      <c r="N32" s="77"/>
      <c r="O32" s="77"/>
      <c r="P32" s="77"/>
    </row>
    <row r="33" spans="1:16" ht="36">
      <c r="A33" s="53" t="s">
        <v>135</v>
      </c>
      <c r="B33" s="39">
        <v>44</v>
      </c>
      <c r="C33" s="39"/>
      <c r="D33" s="39">
        <v>0</v>
      </c>
      <c r="E33" s="39">
        <v>0</v>
      </c>
      <c r="F33" s="39">
        <v>0</v>
      </c>
      <c r="G33" s="39">
        <v>23744.8</v>
      </c>
      <c r="H33" s="39">
        <v>0</v>
      </c>
      <c r="I33" s="39">
        <v>8.7</v>
      </c>
      <c r="J33" s="39">
        <v>0</v>
      </c>
      <c r="K33" s="39">
        <v>23797.5</v>
      </c>
      <c r="L33" s="39"/>
      <c r="M33" s="39">
        <v>3548</v>
      </c>
      <c r="N33" s="39">
        <v>2540</v>
      </c>
      <c r="O33" s="39">
        <v>46</v>
      </c>
      <c r="P33" s="39">
        <v>9</v>
      </c>
    </row>
    <row r="34" spans="1:16" ht="12.75">
      <c r="A34" s="41" t="s">
        <v>137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36.75" thickBot="1">
      <c r="A35" s="58" t="s">
        <v>123</v>
      </c>
      <c r="B35" s="63">
        <v>7.5</v>
      </c>
      <c r="C35" s="63"/>
      <c r="D35" s="63">
        <v>0</v>
      </c>
      <c r="E35" s="63">
        <v>0</v>
      </c>
      <c r="F35" s="63">
        <v>52.1</v>
      </c>
      <c r="G35" s="63">
        <v>0.3</v>
      </c>
      <c r="H35" s="63">
        <v>0</v>
      </c>
      <c r="I35" s="63">
        <v>0</v>
      </c>
      <c r="J35" s="63">
        <v>20.2</v>
      </c>
      <c r="K35" s="63">
        <v>80.1</v>
      </c>
      <c r="L35" s="63"/>
      <c r="M35" s="63">
        <v>45</v>
      </c>
      <c r="N35" s="63">
        <v>16</v>
      </c>
      <c r="O35" s="63">
        <v>23</v>
      </c>
      <c r="P35" s="63">
        <v>22</v>
      </c>
    </row>
    <row r="36" spans="1:16" ht="24.75" customHeight="1" thickBot="1">
      <c r="A36" s="64" t="s">
        <v>124</v>
      </c>
      <c r="B36" s="61">
        <f>B7+B11+B15+B16+B24+B29+B30+B33+B34+B35</f>
        <v>38291.299999999996</v>
      </c>
      <c r="C36" s="61">
        <f aca="true" t="shared" si="5" ref="C36:L36">C7+C11+C15+C16+C24+C29+C30+C33+C34+C35</f>
        <v>111.1</v>
      </c>
      <c r="D36" s="61">
        <f t="shared" si="5"/>
        <v>270</v>
      </c>
      <c r="E36" s="61">
        <f t="shared" si="5"/>
        <v>11.2</v>
      </c>
      <c r="F36" s="61">
        <f t="shared" si="5"/>
        <v>131.8</v>
      </c>
      <c r="G36" s="61">
        <f t="shared" si="5"/>
        <v>23754.8</v>
      </c>
      <c r="H36" s="61">
        <f t="shared" si="5"/>
        <v>176.00000000000003</v>
      </c>
      <c r="I36" s="61">
        <f t="shared" si="5"/>
        <v>12469.900000000001</v>
      </c>
      <c r="J36" s="61">
        <f t="shared" si="5"/>
        <v>11018.5</v>
      </c>
      <c r="K36" s="61">
        <f t="shared" si="5"/>
        <v>86123.5</v>
      </c>
      <c r="L36" s="61">
        <f t="shared" si="5"/>
        <v>23303.200000000004</v>
      </c>
      <c r="M36" s="65"/>
      <c r="N36" s="65"/>
      <c r="O36" s="65"/>
      <c r="P36" s="66"/>
    </row>
    <row r="37" spans="1:14" ht="12.75">
      <c r="A37" s="126" t="s">
        <v>138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spans="1:14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</row>
    <row r="40" spans="1:14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ht="12.75" hidden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</row>
    <row r="42" spans="1:14" ht="12.75">
      <c r="A42" s="127" t="s">
        <v>139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</row>
    <row r="43" spans="1:14" ht="4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</row>
    <row r="44" spans="1:14" ht="12.75">
      <c r="A44" s="127" t="s">
        <v>140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</row>
    <row r="45" spans="1:14" ht="3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</row>
  </sheetData>
  <mergeCells count="24">
    <mergeCell ref="A37:N41"/>
    <mergeCell ref="A42:N43"/>
    <mergeCell ref="A44:N45"/>
    <mergeCell ref="A1:A5"/>
    <mergeCell ref="B1:L1"/>
    <mergeCell ref="L3:L4"/>
    <mergeCell ref="B2:C3"/>
    <mergeCell ref="C4:C5"/>
    <mergeCell ref="D2:L2"/>
    <mergeCell ref="H3:H4"/>
    <mergeCell ref="D3:D4"/>
    <mergeCell ref="E3:E4"/>
    <mergeCell ref="F3:F4"/>
    <mergeCell ref="G3:G4"/>
    <mergeCell ref="K3:K4"/>
    <mergeCell ref="O3:P3"/>
    <mergeCell ref="J3:J4"/>
    <mergeCell ref="I3:I4"/>
    <mergeCell ref="M1:P1"/>
    <mergeCell ref="M2:P2"/>
    <mergeCell ref="P4:P5"/>
    <mergeCell ref="O4:O5"/>
    <mergeCell ref="M3:M5"/>
    <mergeCell ref="N3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48"/>
  <sheetViews>
    <sheetView workbookViewId="0" topLeftCell="A35">
      <selection activeCell="A38" sqref="A38"/>
    </sheetView>
  </sheetViews>
  <sheetFormatPr defaultColWidth="9.140625" defaultRowHeight="12.75"/>
  <cols>
    <col min="1" max="1" width="36.421875" style="13" customWidth="1"/>
    <col min="2" max="2" width="6.8515625" style="13" customWidth="1"/>
    <col min="3" max="3" width="9.00390625" style="13" customWidth="1"/>
    <col min="4" max="4" width="9.57421875" style="13" customWidth="1"/>
    <col min="5" max="5" width="7.8515625" style="13" customWidth="1"/>
    <col min="6" max="6" width="7.140625" style="13" customWidth="1"/>
    <col min="7" max="7" width="10.57421875" style="13" customWidth="1"/>
    <col min="8" max="8" width="10.00390625" style="13" customWidth="1"/>
    <col min="9" max="9" width="12.8515625" style="13" customWidth="1"/>
    <col min="10" max="10" width="8.140625" style="13" customWidth="1"/>
    <col min="11" max="11" width="10.140625" style="13" customWidth="1"/>
    <col min="12" max="12" width="0.2890625" style="13" customWidth="1"/>
    <col min="13" max="16384" width="9.140625" style="13" customWidth="1"/>
  </cols>
  <sheetData>
    <row r="3" spans="1:11" ht="12.75">
      <c r="A3" s="81" t="s">
        <v>3</v>
      </c>
      <c r="B3" s="134" t="s">
        <v>136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2.75">
      <c r="A4" s="92"/>
      <c r="B4" s="137"/>
      <c r="C4" s="138"/>
      <c r="D4" s="138"/>
      <c r="E4" s="138"/>
      <c r="F4" s="138"/>
      <c r="G4" s="138"/>
      <c r="H4" s="138"/>
      <c r="I4" s="138"/>
      <c r="J4" s="138"/>
      <c r="K4" s="139"/>
    </row>
    <row r="5" spans="1:11" ht="12.75">
      <c r="A5" s="92"/>
      <c r="B5" s="140" t="s">
        <v>54</v>
      </c>
      <c r="C5" s="141"/>
      <c r="D5" s="148" t="s">
        <v>51</v>
      </c>
      <c r="E5" s="149"/>
      <c r="F5" s="149"/>
      <c r="G5" s="150"/>
      <c r="H5" s="151" t="s">
        <v>52</v>
      </c>
      <c r="I5" s="149"/>
      <c r="J5" s="149"/>
      <c r="K5" s="150"/>
    </row>
    <row r="6" spans="1:11" ht="21.75" customHeight="1">
      <c r="A6" s="92"/>
      <c r="B6" s="142"/>
      <c r="C6" s="143"/>
      <c r="D6" s="81" t="s">
        <v>37</v>
      </c>
      <c r="E6" s="132" t="s">
        <v>53</v>
      </c>
      <c r="F6" s="144" t="s">
        <v>104</v>
      </c>
      <c r="G6" s="145"/>
      <c r="H6" s="81" t="s">
        <v>37</v>
      </c>
      <c r="I6" s="99" t="s">
        <v>48</v>
      </c>
      <c r="J6" s="100"/>
      <c r="K6" s="101"/>
    </row>
    <row r="7" spans="1:11" ht="12.75">
      <c r="A7" s="92"/>
      <c r="B7" s="81" t="s">
        <v>37</v>
      </c>
      <c r="C7" s="132" t="s">
        <v>53</v>
      </c>
      <c r="D7" s="92"/>
      <c r="E7" s="147"/>
      <c r="F7" s="81" t="s">
        <v>37</v>
      </c>
      <c r="G7" s="146" t="s">
        <v>53</v>
      </c>
      <c r="H7" s="92"/>
      <c r="I7" s="129" t="s">
        <v>55</v>
      </c>
      <c r="J7" s="152" t="s">
        <v>56</v>
      </c>
      <c r="K7" s="153"/>
    </row>
    <row r="8" spans="1:11" ht="24">
      <c r="A8" s="93"/>
      <c r="B8" s="93"/>
      <c r="C8" s="133"/>
      <c r="D8" s="93"/>
      <c r="E8" s="133"/>
      <c r="F8" s="93"/>
      <c r="G8" s="130"/>
      <c r="H8" s="93"/>
      <c r="I8" s="131"/>
      <c r="J8" s="15" t="s">
        <v>57</v>
      </c>
      <c r="K8" s="17" t="s">
        <v>55</v>
      </c>
    </row>
    <row r="9" spans="1:12" ht="12.75">
      <c r="A9" s="18" t="s">
        <v>26</v>
      </c>
      <c r="B9" s="18">
        <v>54</v>
      </c>
      <c r="C9" s="18">
        <v>55</v>
      </c>
      <c r="D9" s="18">
        <v>56</v>
      </c>
      <c r="E9" s="18">
        <v>57</v>
      </c>
      <c r="F9" s="18">
        <v>58</v>
      </c>
      <c r="G9" s="18">
        <v>59</v>
      </c>
      <c r="H9" s="25">
        <v>60</v>
      </c>
      <c r="I9" s="25">
        <v>61</v>
      </c>
      <c r="J9" s="18">
        <v>62</v>
      </c>
      <c r="K9" s="18">
        <v>63</v>
      </c>
      <c r="L9" s="18"/>
    </row>
    <row r="10" spans="1:11" ht="39" customHeight="1">
      <c r="A10" s="41" t="s">
        <v>90</v>
      </c>
      <c r="B10" s="39">
        <f>B11+B12+B13</f>
        <v>1025.7</v>
      </c>
      <c r="C10" s="39">
        <f aca="true" t="shared" si="0" ref="C10:K10">C11+C12+C13</f>
        <v>480.5</v>
      </c>
      <c r="D10" s="39">
        <f t="shared" si="0"/>
        <v>9222.6</v>
      </c>
      <c r="E10" s="39">
        <f t="shared" si="0"/>
        <v>4162.8</v>
      </c>
      <c r="F10" s="39">
        <f t="shared" si="0"/>
        <v>408.40000000000003</v>
      </c>
      <c r="G10" s="39">
        <f t="shared" si="0"/>
        <v>19.1</v>
      </c>
      <c r="H10" s="39">
        <f t="shared" si="0"/>
        <v>20999.800000000003</v>
      </c>
      <c r="I10" s="39">
        <f t="shared" si="0"/>
        <v>13254.400000000001</v>
      </c>
      <c r="J10" s="39">
        <f t="shared" si="0"/>
        <v>8924.800000000001</v>
      </c>
      <c r="K10" s="39">
        <f t="shared" si="0"/>
        <v>6275.700000000001</v>
      </c>
    </row>
    <row r="11" spans="1:11" ht="12.75">
      <c r="A11" s="9" t="s">
        <v>91</v>
      </c>
      <c r="B11" s="32">
        <v>1001.5</v>
      </c>
      <c r="C11" s="32">
        <v>470.8</v>
      </c>
      <c r="D11" s="32">
        <v>8932.2</v>
      </c>
      <c r="E11" s="32">
        <v>4062</v>
      </c>
      <c r="F11" s="32">
        <v>371.3</v>
      </c>
      <c r="G11" s="32">
        <v>19.1</v>
      </c>
      <c r="H11" s="32">
        <v>20007.4</v>
      </c>
      <c r="I11" s="32">
        <v>12698.2</v>
      </c>
      <c r="J11" s="32">
        <v>8601.2</v>
      </c>
      <c r="K11" s="32">
        <v>6064.6</v>
      </c>
    </row>
    <row r="12" spans="1:11" ht="12.75">
      <c r="A12" s="9" t="s">
        <v>92</v>
      </c>
      <c r="B12" s="32">
        <v>12.4</v>
      </c>
      <c r="C12" s="32">
        <v>0</v>
      </c>
      <c r="D12" s="32">
        <v>165.8</v>
      </c>
      <c r="E12" s="32">
        <v>0</v>
      </c>
      <c r="F12" s="32">
        <v>37.1</v>
      </c>
      <c r="G12" s="32">
        <v>0</v>
      </c>
      <c r="H12" s="32">
        <v>589.5</v>
      </c>
      <c r="I12" s="32">
        <v>289.1</v>
      </c>
      <c r="J12" s="32">
        <v>0</v>
      </c>
      <c r="K12" s="32">
        <v>0</v>
      </c>
    </row>
    <row r="13" spans="1:11" ht="24">
      <c r="A13" s="9" t="s">
        <v>93</v>
      </c>
      <c r="B13" s="32">
        <v>11.8</v>
      </c>
      <c r="C13" s="32">
        <v>9.7</v>
      </c>
      <c r="D13" s="32">
        <v>124.6</v>
      </c>
      <c r="E13" s="32">
        <v>100.8</v>
      </c>
      <c r="F13" s="32">
        <v>0</v>
      </c>
      <c r="G13" s="32">
        <v>0</v>
      </c>
      <c r="H13" s="32">
        <v>402.9</v>
      </c>
      <c r="I13" s="32">
        <v>267.1</v>
      </c>
      <c r="J13" s="32">
        <v>323.6</v>
      </c>
      <c r="K13" s="32">
        <v>211.1</v>
      </c>
    </row>
    <row r="14" spans="1:11" ht="25.5" customHeight="1">
      <c r="A14" s="41" t="s">
        <v>94</v>
      </c>
      <c r="B14" s="44">
        <f>B15+B16+B17</f>
        <v>475.2</v>
      </c>
      <c r="C14" s="44">
        <f aca="true" t="shared" si="1" ref="C14:K14">C15+C16+C17</f>
        <v>372.8</v>
      </c>
      <c r="D14" s="44">
        <f t="shared" si="1"/>
        <v>10080.099999999999</v>
      </c>
      <c r="E14" s="44">
        <f t="shared" si="1"/>
        <v>4420.2</v>
      </c>
      <c r="F14" s="44">
        <f t="shared" si="1"/>
        <v>192.4</v>
      </c>
      <c r="G14" s="44">
        <f t="shared" si="1"/>
        <v>0</v>
      </c>
      <c r="H14" s="44">
        <f t="shared" si="1"/>
        <v>18160.3</v>
      </c>
      <c r="I14" s="44">
        <f t="shared" si="1"/>
        <v>12038.8</v>
      </c>
      <c r="J14" s="44">
        <f t="shared" si="1"/>
        <v>8729.2</v>
      </c>
      <c r="K14" s="44">
        <f t="shared" si="1"/>
        <v>6658.9</v>
      </c>
    </row>
    <row r="15" spans="1:11" ht="12.75" customHeight="1">
      <c r="A15" s="10" t="s">
        <v>99</v>
      </c>
      <c r="B15" s="32">
        <v>115</v>
      </c>
      <c r="C15" s="32">
        <v>0</v>
      </c>
      <c r="D15" s="32">
        <v>3903.7</v>
      </c>
      <c r="E15" s="32">
        <v>0</v>
      </c>
      <c r="F15" s="32">
        <v>192.4</v>
      </c>
      <c r="G15" s="32">
        <v>0</v>
      </c>
      <c r="H15" s="32">
        <v>6566.7</v>
      </c>
      <c r="I15" s="32">
        <v>3493.4</v>
      </c>
      <c r="J15" s="32">
        <v>0</v>
      </c>
      <c r="K15" s="32">
        <v>0</v>
      </c>
    </row>
    <row r="16" spans="1:11" ht="24.75" customHeight="1">
      <c r="A16" s="9" t="s">
        <v>97</v>
      </c>
      <c r="B16" s="32">
        <v>18.7</v>
      </c>
      <c r="C16" s="32">
        <v>0</v>
      </c>
      <c r="D16" s="32">
        <v>672.7</v>
      </c>
      <c r="E16" s="32">
        <v>0</v>
      </c>
      <c r="F16" s="32">
        <v>0</v>
      </c>
      <c r="G16" s="32">
        <v>0</v>
      </c>
      <c r="H16" s="32">
        <v>674.1</v>
      </c>
      <c r="I16" s="32">
        <v>530.8</v>
      </c>
      <c r="J16" s="32">
        <v>0</v>
      </c>
      <c r="K16" s="32">
        <v>0</v>
      </c>
    </row>
    <row r="17" spans="1:11" ht="24">
      <c r="A17" s="9" t="s">
        <v>98</v>
      </c>
      <c r="B17" s="32">
        <v>341.5</v>
      </c>
      <c r="C17" s="32">
        <v>372.8</v>
      </c>
      <c r="D17" s="32">
        <v>5503.7</v>
      </c>
      <c r="E17" s="32">
        <v>4420.2</v>
      </c>
      <c r="F17" s="32">
        <v>0</v>
      </c>
      <c r="G17" s="32">
        <v>0</v>
      </c>
      <c r="H17" s="32">
        <v>10919.5</v>
      </c>
      <c r="I17" s="32">
        <v>8014.6</v>
      </c>
      <c r="J17" s="32">
        <v>8729.2</v>
      </c>
      <c r="K17" s="32">
        <v>6658.9</v>
      </c>
    </row>
    <row r="18" spans="1:11" ht="24">
      <c r="A18" s="46" t="s">
        <v>101</v>
      </c>
      <c r="B18" s="39">
        <v>3.4</v>
      </c>
      <c r="C18" s="39">
        <v>0</v>
      </c>
      <c r="D18" s="39">
        <v>44.7</v>
      </c>
      <c r="E18" s="39">
        <v>0</v>
      </c>
      <c r="F18" s="39">
        <v>0</v>
      </c>
      <c r="G18" s="39">
        <v>0</v>
      </c>
      <c r="H18" s="39">
        <v>140.2</v>
      </c>
      <c r="I18" s="39">
        <v>35</v>
      </c>
      <c r="J18" s="39">
        <v>0</v>
      </c>
      <c r="K18" s="39">
        <v>0</v>
      </c>
    </row>
    <row r="19" spans="1:12" ht="12.75">
      <c r="A19" s="35" t="s">
        <v>113</v>
      </c>
      <c r="B19" s="44">
        <f>B23+B24+B25+B26</f>
        <v>13.3</v>
      </c>
      <c r="C19" s="44">
        <f aca="true" t="shared" si="2" ref="C19:L19">C23+C24+C25+C26</f>
        <v>0</v>
      </c>
      <c r="D19" s="44">
        <f t="shared" si="2"/>
        <v>53.6</v>
      </c>
      <c r="E19" s="44">
        <f t="shared" si="2"/>
        <v>0</v>
      </c>
      <c r="F19" s="44">
        <f t="shared" si="2"/>
        <v>0</v>
      </c>
      <c r="G19" s="44">
        <f t="shared" si="2"/>
        <v>1.1</v>
      </c>
      <c r="H19" s="44">
        <f t="shared" si="2"/>
        <v>112.1</v>
      </c>
      <c r="I19" s="44">
        <f t="shared" si="2"/>
        <v>5.8999999999999995</v>
      </c>
      <c r="J19" s="44">
        <f t="shared" si="2"/>
        <v>0</v>
      </c>
      <c r="K19" s="44">
        <f t="shared" si="2"/>
        <v>0</v>
      </c>
      <c r="L19" s="44">
        <f t="shared" si="2"/>
        <v>0</v>
      </c>
    </row>
    <row r="20" spans="1:11" ht="12.75">
      <c r="A20" s="55" t="s">
        <v>107</v>
      </c>
      <c r="B20" s="56">
        <f>B21+B22+B23+B24+B25+B26</f>
        <v>28.400000000000006</v>
      </c>
      <c r="C20" s="56">
        <f aca="true" t="shared" si="3" ref="C20:K20">C21+C22+C23+C24+C25+C26</f>
        <v>0</v>
      </c>
      <c r="D20" s="56">
        <f t="shared" si="3"/>
        <v>322.4</v>
      </c>
      <c r="E20" s="56">
        <f t="shared" si="3"/>
        <v>0</v>
      </c>
      <c r="F20" s="56">
        <f t="shared" si="3"/>
        <v>47.3</v>
      </c>
      <c r="G20" s="56">
        <f t="shared" si="3"/>
        <v>1.1</v>
      </c>
      <c r="H20" s="56">
        <f t="shared" si="3"/>
        <v>824.9</v>
      </c>
      <c r="I20" s="56">
        <f t="shared" si="3"/>
        <v>375.20000000000005</v>
      </c>
      <c r="J20" s="56">
        <f t="shared" si="3"/>
        <v>0</v>
      </c>
      <c r="K20" s="56">
        <f t="shared" si="3"/>
        <v>0</v>
      </c>
    </row>
    <row r="21" spans="1:11" ht="36">
      <c r="A21" s="9" t="s">
        <v>109</v>
      </c>
      <c r="B21" s="32">
        <v>9.3</v>
      </c>
      <c r="C21" s="32">
        <v>0</v>
      </c>
      <c r="D21" s="32">
        <v>204.8</v>
      </c>
      <c r="E21" s="32">
        <v>0</v>
      </c>
      <c r="F21" s="32">
        <v>47.3</v>
      </c>
      <c r="G21" s="32">
        <v>0</v>
      </c>
      <c r="H21" s="32">
        <v>573</v>
      </c>
      <c r="I21" s="32">
        <v>330.8</v>
      </c>
      <c r="J21" s="32">
        <v>0</v>
      </c>
      <c r="K21" s="32">
        <v>0</v>
      </c>
    </row>
    <row r="22" spans="1:11" ht="12.75">
      <c r="A22" s="22" t="s">
        <v>114</v>
      </c>
      <c r="B22" s="32">
        <v>5.8</v>
      </c>
      <c r="C22" s="32">
        <v>0</v>
      </c>
      <c r="D22" s="32">
        <v>64</v>
      </c>
      <c r="E22" s="32">
        <v>0</v>
      </c>
      <c r="F22" s="32">
        <v>0</v>
      </c>
      <c r="G22" s="32">
        <v>0</v>
      </c>
      <c r="H22" s="32">
        <v>139.8</v>
      </c>
      <c r="I22" s="32">
        <v>38.5</v>
      </c>
      <c r="J22" s="32">
        <v>0</v>
      </c>
      <c r="K22" s="32">
        <v>0</v>
      </c>
    </row>
    <row r="23" spans="1:11" ht="36">
      <c r="A23" s="9" t="s">
        <v>108</v>
      </c>
      <c r="B23" s="32">
        <v>2</v>
      </c>
      <c r="C23" s="32">
        <v>0</v>
      </c>
      <c r="D23" s="32">
        <v>2</v>
      </c>
      <c r="E23" s="32">
        <v>0</v>
      </c>
      <c r="F23" s="32">
        <v>0</v>
      </c>
      <c r="G23" s="32">
        <v>0</v>
      </c>
      <c r="H23" s="32">
        <v>6</v>
      </c>
      <c r="I23" s="32">
        <v>0.5</v>
      </c>
      <c r="J23" s="32">
        <v>0</v>
      </c>
      <c r="K23" s="32">
        <v>0</v>
      </c>
    </row>
    <row r="24" spans="1:11" ht="24">
      <c r="A24" s="9" t="s">
        <v>110</v>
      </c>
      <c r="B24" s="32">
        <v>1.6</v>
      </c>
      <c r="C24" s="32">
        <v>0</v>
      </c>
      <c r="D24" s="32">
        <v>11.4</v>
      </c>
      <c r="E24" s="32">
        <v>0</v>
      </c>
      <c r="F24" s="32">
        <v>0</v>
      </c>
      <c r="G24" s="32">
        <v>0</v>
      </c>
      <c r="H24" s="32">
        <v>19.1</v>
      </c>
      <c r="I24" s="32">
        <v>2.3</v>
      </c>
      <c r="J24" s="32">
        <v>0</v>
      </c>
      <c r="K24" s="32">
        <v>0</v>
      </c>
    </row>
    <row r="25" spans="1:11" ht="24">
      <c r="A25" s="9" t="s">
        <v>111</v>
      </c>
      <c r="B25" s="32">
        <v>3.6</v>
      </c>
      <c r="C25" s="32">
        <v>0</v>
      </c>
      <c r="D25" s="32">
        <v>18.8</v>
      </c>
      <c r="E25" s="32">
        <v>0</v>
      </c>
      <c r="F25" s="32">
        <v>0</v>
      </c>
      <c r="G25" s="32">
        <v>0</v>
      </c>
      <c r="H25" s="32">
        <v>50.4</v>
      </c>
      <c r="I25" s="32">
        <v>0.8</v>
      </c>
      <c r="J25" s="32">
        <v>0</v>
      </c>
      <c r="K25" s="32">
        <v>0</v>
      </c>
    </row>
    <row r="26" spans="1:11" ht="12.75">
      <c r="A26" s="9" t="s">
        <v>112</v>
      </c>
      <c r="B26" s="32">
        <v>6.1</v>
      </c>
      <c r="C26" s="32">
        <v>0</v>
      </c>
      <c r="D26" s="32">
        <v>21.4</v>
      </c>
      <c r="E26" s="32">
        <v>0</v>
      </c>
      <c r="F26" s="32">
        <v>0</v>
      </c>
      <c r="G26" s="32">
        <v>1.1</v>
      </c>
      <c r="H26" s="32">
        <v>36.6</v>
      </c>
      <c r="I26" s="32">
        <v>2.3</v>
      </c>
      <c r="J26" s="32">
        <v>0</v>
      </c>
      <c r="K26" s="32">
        <v>0</v>
      </c>
    </row>
    <row r="27" spans="1:11" ht="12.75">
      <c r="A27" s="48" t="s">
        <v>127</v>
      </c>
      <c r="B27" s="39">
        <v>0.6</v>
      </c>
      <c r="C27" s="39">
        <v>0</v>
      </c>
      <c r="D27" s="39">
        <v>13.2</v>
      </c>
      <c r="E27" s="39">
        <v>0</v>
      </c>
      <c r="F27" s="39">
        <v>0</v>
      </c>
      <c r="G27" s="39">
        <v>0</v>
      </c>
      <c r="H27" s="39">
        <v>28.4</v>
      </c>
      <c r="I27" s="39">
        <v>9.1</v>
      </c>
      <c r="J27" s="39">
        <v>0</v>
      </c>
      <c r="K27" s="39">
        <v>0</v>
      </c>
    </row>
    <row r="28" spans="1:11" ht="24">
      <c r="A28" s="55" t="s">
        <v>126</v>
      </c>
      <c r="B28" s="56">
        <f>B29+B30+B31</f>
        <v>10.6</v>
      </c>
      <c r="C28" s="56">
        <f aca="true" t="shared" si="4" ref="C28:K28">C29+C30+C31</f>
        <v>0</v>
      </c>
      <c r="D28" s="56">
        <f t="shared" si="4"/>
        <v>360.09999999999997</v>
      </c>
      <c r="E28" s="56">
        <f t="shared" si="4"/>
        <v>0</v>
      </c>
      <c r="F28" s="56">
        <f t="shared" si="4"/>
        <v>0</v>
      </c>
      <c r="G28" s="56">
        <f t="shared" si="4"/>
        <v>0</v>
      </c>
      <c r="H28" s="56">
        <f t="shared" si="4"/>
        <v>651.3000000000001</v>
      </c>
      <c r="I28" s="56">
        <f t="shared" si="4"/>
        <v>329.8</v>
      </c>
      <c r="J28" s="56">
        <f t="shared" si="4"/>
        <v>0</v>
      </c>
      <c r="K28" s="56">
        <f t="shared" si="4"/>
        <v>0</v>
      </c>
    </row>
    <row r="29" spans="1:11" ht="25.5" customHeight="1">
      <c r="A29" s="9" t="s">
        <v>125</v>
      </c>
      <c r="B29" s="32">
        <v>5.8</v>
      </c>
      <c r="C29" s="32">
        <v>0</v>
      </c>
      <c r="D29" s="32">
        <v>86.4</v>
      </c>
      <c r="E29" s="32">
        <v>0</v>
      </c>
      <c r="F29" s="32">
        <v>0</v>
      </c>
      <c r="G29" s="32">
        <v>0</v>
      </c>
      <c r="H29" s="32">
        <v>226.3</v>
      </c>
      <c r="I29" s="32">
        <v>115.1</v>
      </c>
      <c r="J29" s="32">
        <v>0</v>
      </c>
      <c r="K29" s="32">
        <v>0</v>
      </c>
    </row>
    <row r="30" spans="1:11" ht="27" customHeight="1">
      <c r="A30" s="9" t="s">
        <v>118</v>
      </c>
      <c r="B30" s="32">
        <v>4.2</v>
      </c>
      <c r="C30" s="52">
        <v>0</v>
      </c>
      <c r="D30" s="32">
        <v>260.5</v>
      </c>
      <c r="E30" s="32">
        <v>0</v>
      </c>
      <c r="F30" s="32">
        <v>0</v>
      </c>
      <c r="G30" s="32">
        <v>0</v>
      </c>
      <c r="H30" s="32">
        <v>396.6</v>
      </c>
      <c r="I30" s="32">
        <v>205.6</v>
      </c>
      <c r="J30" s="32">
        <v>0</v>
      </c>
      <c r="K30" s="32">
        <v>0</v>
      </c>
    </row>
    <row r="31" spans="1:11" ht="24">
      <c r="A31" s="9" t="s">
        <v>119</v>
      </c>
      <c r="B31" s="32">
        <v>0.6</v>
      </c>
      <c r="C31" s="32">
        <v>0</v>
      </c>
      <c r="D31" s="32">
        <v>13.2</v>
      </c>
      <c r="E31" s="32">
        <v>0</v>
      </c>
      <c r="F31" s="32">
        <v>0</v>
      </c>
      <c r="G31" s="32">
        <v>0</v>
      </c>
      <c r="H31" s="32">
        <v>28.4</v>
      </c>
      <c r="I31" s="32">
        <v>9.1</v>
      </c>
      <c r="J31" s="32">
        <v>0</v>
      </c>
      <c r="K31" s="32">
        <v>0</v>
      </c>
    </row>
    <row r="32" spans="1:11" ht="12.75">
      <c r="A32" s="35" t="s">
        <v>120</v>
      </c>
      <c r="B32" s="39">
        <v>0.6</v>
      </c>
      <c r="C32" s="39">
        <v>0.1</v>
      </c>
      <c r="D32" s="39">
        <v>6.1</v>
      </c>
      <c r="E32" s="39">
        <v>0</v>
      </c>
      <c r="F32" s="39">
        <v>0</v>
      </c>
      <c r="G32" s="39">
        <v>0</v>
      </c>
      <c r="H32" s="39">
        <v>35</v>
      </c>
      <c r="I32" s="39">
        <v>2.2</v>
      </c>
      <c r="J32" s="39">
        <v>0</v>
      </c>
      <c r="K32" s="39">
        <v>0</v>
      </c>
    </row>
    <row r="33" spans="1:11" ht="12.75">
      <c r="A33" s="35" t="s">
        <v>128</v>
      </c>
      <c r="B33" s="39">
        <v>14.5</v>
      </c>
      <c r="C33" s="39">
        <f aca="true" t="shared" si="5" ref="C33:K33">C34+C35</f>
        <v>0</v>
      </c>
      <c r="D33" s="39">
        <v>87.5</v>
      </c>
      <c r="E33" s="39">
        <f t="shared" si="5"/>
        <v>0</v>
      </c>
      <c r="F33" s="39">
        <v>0.6</v>
      </c>
      <c r="G33" s="39">
        <f t="shared" si="5"/>
        <v>0</v>
      </c>
      <c r="H33" s="39">
        <f t="shared" si="5"/>
        <v>1140</v>
      </c>
      <c r="I33" s="39">
        <f t="shared" si="5"/>
        <v>92.10000000000001</v>
      </c>
      <c r="J33" s="39">
        <f t="shared" si="5"/>
        <v>0</v>
      </c>
      <c r="K33" s="39">
        <f t="shared" si="5"/>
        <v>0</v>
      </c>
    </row>
    <row r="34" spans="1:11" ht="24">
      <c r="A34" s="9" t="s">
        <v>121</v>
      </c>
      <c r="B34" s="77">
        <v>2.8</v>
      </c>
      <c r="C34" s="77">
        <v>0</v>
      </c>
      <c r="D34" s="77">
        <v>15.7</v>
      </c>
      <c r="E34" s="77">
        <v>0</v>
      </c>
      <c r="F34" s="77">
        <v>0.6</v>
      </c>
      <c r="G34" s="77">
        <v>0</v>
      </c>
      <c r="H34" s="77">
        <v>925.9</v>
      </c>
      <c r="I34" s="77">
        <v>79.4</v>
      </c>
      <c r="J34" s="77">
        <v>0</v>
      </c>
      <c r="K34" s="77">
        <v>0</v>
      </c>
    </row>
    <row r="35" spans="1:11" ht="12.75">
      <c r="A35" s="9" t="s">
        <v>122</v>
      </c>
      <c r="B35" s="77">
        <v>11.7</v>
      </c>
      <c r="C35" s="77">
        <v>0</v>
      </c>
      <c r="D35" s="77">
        <v>71.8</v>
      </c>
      <c r="E35" s="77">
        <v>0</v>
      </c>
      <c r="F35" s="77">
        <v>0</v>
      </c>
      <c r="G35" s="77">
        <v>0</v>
      </c>
      <c r="H35" s="77">
        <v>214.1</v>
      </c>
      <c r="I35" s="77">
        <v>12.7</v>
      </c>
      <c r="J35" s="77">
        <v>0</v>
      </c>
      <c r="K35" s="77"/>
    </row>
    <row r="36" spans="1:11" ht="23.25" customHeight="1">
      <c r="A36" s="53" t="s">
        <v>135</v>
      </c>
      <c r="B36" s="32">
        <v>0.9</v>
      </c>
      <c r="C36" s="32">
        <v>0</v>
      </c>
      <c r="D36" s="32">
        <v>6.2</v>
      </c>
      <c r="E36" s="32">
        <v>0</v>
      </c>
      <c r="F36" s="32">
        <v>0</v>
      </c>
      <c r="G36" s="32">
        <v>0</v>
      </c>
      <c r="H36" s="32">
        <v>23.7</v>
      </c>
      <c r="I36" s="32"/>
      <c r="J36" s="32"/>
      <c r="K36" s="32"/>
    </row>
    <row r="37" spans="1:11" ht="12.75">
      <c r="A37" s="35" t="s">
        <v>137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24.75" thickBot="1">
      <c r="A38" s="58" t="s">
        <v>123</v>
      </c>
      <c r="B38" s="49">
        <v>1.1</v>
      </c>
      <c r="C38" s="49">
        <v>0</v>
      </c>
      <c r="D38" s="49">
        <v>6.8</v>
      </c>
      <c r="E38" s="49">
        <v>0</v>
      </c>
      <c r="F38" s="49">
        <v>0</v>
      </c>
      <c r="G38" s="49">
        <v>0</v>
      </c>
      <c r="H38" s="49">
        <v>20.6</v>
      </c>
      <c r="I38" s="49">
        <v>0</v>
      </c>
      <c r="J38" s="49">
        <v>0</v>
      </c>
      <c r="K38" s="49">
        <v>0</v>
      </c>
    </row>
    <row r="39" spans="1:11" ht="23.25" customHeight="1" thickBot="1">
      <c r="A39" s="59" t="s">
        <v>124</v>
      </c>
      <c r="B39" s="60">
        <f>B10+B14+B18+B19+B27+B32+B33+B36+B37+B38</f>
        <v>1535.3</v>
      </c>
      <c r="C39" s="61">
        <f aca="true" t="shared" si="6" ref="C39:K39">C10+C14+C18+C19+C27+C32+C33+C36+C37+C38</f>
        <v>853.4</v>
      </c>
      <c r="D39" s="61">
        <f t="shared" si="6"/>
        <v>19520.799999999996</v>
      </c>
      <c r="E39" s="61">
        <f t="shared" si="6"/>
        <v>8583</v>
      </c>
      <c r="F39" s="61">
        <f t="shared" si="6"/>
        <v>601.4000000000001</v>
      </c>
      <c r="G39" s="61">
        <f t="shared" si="6"/>
        <v>20.200000000000003</v>
      </c>
      <c r="H39" s="61">
        <f t="shared" si="6"/>
        <v>40660.1</v>
      </c>
      <c r="I39" s="61">
        <f t="shared" si="6"/>
        <v>25437.5</v>
      </c>
      <c r="J39" s="61">
        <f t="shared" si="6"/>
        <v>17654</v>
      </c>
      <c r="K39" s="62">
        <f t="shared" si="6"/>
        <v>12934.6</v>
      </c>
    </row>
    <row r="40" spans="1:14" ht="12.75">
      <c r="A40" s="104" t="s">
        <v>138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1:14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12.75">
      <c r="A45" s="105" t="s">
        <v>139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ht="12.75">
      <c r="A47" s="105" t="s">
        <v>140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ht="12.7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</sheetData>
  <mergeCells count="19">
    <mergeCell ref="A40:N44"/>
    <mergeCell ref="A45:N46"/>
    <mergeCell ref="A47:N48"/>
    <mergeCell ref="A3:A8"/>
    <mergeCell ref="D5:G5"/>
    <mergeCell ref="H5:K5"/>
    <mergeCell ref="D6:D8"/>
    <mergeCell ref="H6:H8"/>
    <mergeCell ref="I7:I8"/>
    <mergeCell ref="J7:K7"/>
    <mergeCell ref="B7:B8"/>
    <mergeCell ref="C7:C8"/>
    <mergeCell ref="F7:F8"/>
    <mergeCell ref="G7:G8"/>
    <mergeCell ref="E6:E8"/>
    <mergeCell ref="B3:K4"/>
    <mergeCell ref="B5:C6"/>
    <mergeCell ref="F6:G6"/>
    <mergeCell ref="I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31">
      <pane xSplit="11655" topLeftCell="Q1" activePane="topLeft" state="split"/>
      <selection pane="topLeft" activeCell="A36" sqref="A36"/>
      <selection pane="topRight" activeCell="Q35" sqref="Q35"/>
    </sheetView>
  </sheetViews>
  <sheetFormatPr defaultColWidth="9.140625" defaultRowHeight="12.75"/>
  <cols>
    <col min="1" max="1" width="36.00390625" style="13" customWidth="1"/>
    <col min="2" max="2" width="7.00390625" style="13" customWidth="1"/>
    <col min="3" max="3" width="5.8515625" style="13" customWidth="1"/>
    <col min="4" max="4" width="5.28125" style="13" customWidth="1"/>
    <col min="5" max="5" width="5.7109375" style="13" customWidth="1"/>
    <col min="6" max="6" width="6.57421875" style="13" customWidth="1"/>
    <col min="7" max="7" width="7.140625" style="13" customWidth="1"/>
    <col min="8" max="8" width="9.421875" style="13" customWidth="1"/>
    <col min="9" max="9" width="7.421875" style="13" customWidth="1"/>
    <col min="10" max="10" width="5.421875" style="13" customWidth="1"/>
    <col min="11" max="11" width="6.421875" style="13" customWidth="1"/>
    <col min="12" max="12" width="6.00390625" style="13" customWidth="1"/>
    <col min="13" max="13" width="7.140625" style="13" customWidth="1"/>
    <col min="14" max="14" width="7.421875" style="13" customWidth="1"/>
    <col min="15" max="15" width="7.57421875" style="13" customWidth="1"/>
    <col min="16" max="16384" width="9.140625" style="13" customWidth="1"/>
  </cols>
  <sheetData>
    <row r="1" spans="1:15" ht="12.75">
      <c r="A1" s="81" t="s">
        <v>3</v>
      </c>
      <c r="B1" s="158" t="s">
        <v>58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2.75">
      <c r="A2" s="92"/>
      <c r="B2" s="159" t="s">
        <v>59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2.75">
      <c r="A3" s="92"/>
      <c r="B3" s="157" t="s">
        <v>60</v>
      </c>
      <c r="C3" s="157" t="s">
        <v>61</v>
      </c>
      <c r="D3" s="157" t="s">
        <v>62</v>
      </c>
      <c r="E3" s="159" t="s">
        <v>63</v>
      </c>
      <c r="F3" s="159"/>
      <c r="G3" s="159"/>
      <c r="H3" s="159"/>
      <c r="I3" s="157" t="s">
        <v>64</v>
      </c>
      <c r="J3" s="157" t="s">
        <v>65</v>
      </c>
      <c r="K3" s="157" t="s">
        <v>66</v>
      </c>
      <c r="L3" s="157" t="s">
        <v>67</v>
      </c>
      <c r="M3" s="157" t="s">
        <v>68</v>
      </c>
      <c r="N3" s="157" t="s">
        <v>69</v>
      </c>
      <c r="O3" s="157" t="s">
        <v>70</v>
      </c>
    </row>
    <row r="4" spans="1:15" ht="12.75">
      <c r="A4" s="92"/>
      <c r="B4" s="157"/>
      <c r="C4" s="157"/>
      <c r="D4" s="157"/>
      <c r="E4" s="154" t="s">
        <v>37</v>
      </c>
      <c r="F4" s="155" t="s">
        <v>48</v>
      </c>
      <c r="G4" s="155"/>
      <c r="H4" s="155"/>
      <c r="I4" s="157"/>
      <c r="J4" s="157"/>
      <c r="K4" s="157"/>
      <c r="L4" s="157"/>
      <c r="M4" s="157"/>
      <c r="N4" s="157"/>
      <c r="O4" s="157"/>
    </row>
    <row r="5" spans="1:15" ht="24" customHeight="1">
      <c r="A5" s="92"/>
      <c r="B5" s="157"/>
      <c r="C5" s="157"/>
      <c r="D5" s="157"/>
      <c r="E5" s="154"/>
      <c r="F5" s="97" t="s">
        <v>71</v>
      </c>
      <c r="G5" s="156" t="s">
        <v>72</v>
      </c>
      <c r="H5" s="156"/>
      <c r="I5" s="157"/>
      <c r="J5" s="157"/>
      <c r="K5" s="157"/>
      <c r="L5" s="157"/>
      <c r="M5" s="157"/>
      <c r="N5" s="157"/>
      <c r="O5" s="157"/>
    </row>
    <row r="6" spans="1:15" ht="47.25" customHeight="1">
      <c r="A6" s="93"/>
      <c r="B6" s="157"/>
      <c r="C6" s="157"/>
      <c r="D6" s="157"/>
      <c r="E6" s="154"/>
      <c r="F6" s="98"/>
      <c r="G6" s="15" t="s">
        <v>57</v>
      </c>
      <c r="H6" s="17" t="s">
        <v>73</v>
      </c>
      <c r="I6" s="157"/>
      <c r="J6" s="157"/>
      <c r="K6" s="157"/>
      <c r="L6" s="157"/>
      <c r="M6" s="157"/>
      <c r="N6" s="157"/>
      <c r="O6" s="157"/>
    </row>
    <row r="7" spans="1:15" ht="12.75">
      <c r="A7" s="18" t="s">
        <v>26</v>
      </c>
      <c r="B7" s="26">
        <v>64</v>
      </c>
      <c r="C7" s="18">
        <v>65</v>
      </c>
      <c r="D7" s="18">
        <v>66</v>
      </c>
      <c r="E7" s="18">
        <v>67</v>
      </c>
      <c r="F7" s="18">
        <v>68</v>
      </c>
      <c r="G7" s="18">
        <v>69</v>
      </c>
      <c r="H7" s="18">
        <v>70</v>
      </c>
      <c r="I7" s="18">
        <v>73</v>
      </c>
      <c r="J7" s="18">
        <v>74</v>
      </c>
      <c r="K7" s="18">
        <v>75</v>
      </c>
      <c r="L7" s="18">
        <v>76</v>
      </c>
      <c r="M7" s="18">
        <v>77</v>
      </c>
      <c r="N7" s="18">
        <v>78</v>
      </c>
      <c r="O7" s="18">
        <v>79</v>
      </c>
    </row>
    <row r="8" spans="1:15" ht="36">
      <c r="A8" s="35" t="s">
        <v>90</v>
      </c>
      <c r="B8" s="39">
        <f>B9+B10+B11</f>
        <v>145</v>
      </c>
      <c r="C8" s="39">
        <f aca="true" t="shared" si="0" ref="C8:O8">C9+C10+C11</f>
        <v>700</v>
      </c>
      <c r="D8" s="39">
        <f t="shared" si="0"/>
        <v>505</v>
      </c>
      <c r="E8" s="39">
        <f t="shared" si="0"/>
        <v>412</v>
      </c>
      <c r="F8" s="39">
        <f t="shared" si="0"/>
        <v>300</v>
      </c>
      <c r="G8" s="39">
        <f t="shared" si="0"/>
        <v>186</v>
      </c>
      <c r="H8" s="39">
        <f t="shared" si="0"/>
        <v>140</v>
      </c>
      <c r="I8" s="39">
        <f t="shared" si="0"/>
        <v>122</v>
      </c>
      <c r="J8" s="39">
        <f t="shared" si="0"/>
        <v>65</v>
      </c>
      <c r="K8" s="39">
        <f t="shared" si="0"/>
        <v>72</v>
      </c>
      <c r="L8" s="39">
        <f t="shared" si="0"/>
        <v>35</v>
      </c>
      <c r="M8" s="39"/>
      <c r="N8" s="39"/>
      <c r="O8" s="39">
        <f t="shared" si="0"/>
        <v>11290</v>
      </c>
    </row>
    <row r="9" spans="1:15" ht="12.75">
      <c r="A9" s="9" t="s">
        <v>91</v>
      </c>
      <c r="B9" s="32">
        <v>143</v>
      </c>
      <c r="C9" s="32">
        <v>583</v>
      </c>
      <c r="D9" s="32">
        <v>417</v>
      </c>
      <c r="E9" s="32">
        <v>389</v>
      </c>
      <c r="F9" s="32">
        <v>284</v>
      </c>
      <c r="G9" s="32">
        <v>178</v>
      </c>
      <c r="H9" s="32">
        <v>134</v>
      </c>
      <c r="I9" s="32">
        <v>119</v>
      </c>
      <c r="J9" s="32">
        <v>63</v>
      </c>
      <c r="K9" s="32">
        <v>70</v>
      </c>
      <c r="L9" s="32">
        <v>34</v>
      </c>
      <c r="M9" s="32"/>
      <c r="N9" s="32"/>
      <c r="O9" s="32">
        <v>10719</v>
      </c>
    </row>
    <row r="10" spans="1:15" ht="24">
      <c r="A10" s="9" t="s">
        <v>92</v>
      </c>
      <c r="B10" s="32">
        <v>1</v>
      </c>
      <c r="C10" s="32">
        <v>80</v>
      </c>
      <c r="D10" s="32">
        <v>61</v>
      </c>
      <c r="E10" s="32">
        <v>15</v>
      </c>
      <c r="F10" s="32">
        <v>10</v>
      </c>
      <c r="G10" s="32">
        <v>0</v>
      </c>
      <c r="H10" s="32">
        <v>0</v>
      </c>
      <c r="I10" s="32">
        <v>1</v>
      </c>
      <c r="J10" s="32">
        <v>0</v>
      </c>
      <c r="K10" s="32">
        <v>1</v>
      </c>
      <c r="L10" s="32">
        <v>0</v>
      </c>
      <c r="M10" s="33">
        <v>0.153</v>
      </c>
      <c r="N10" s="34">
        <v>0.006</v>
      </c>
      <c r="O10" s="32">
        <v>445</v>
      </c>
    </row>
    <row r="11" spans="1:15" ht="24">
      <c r="A11" s="9" t="s">
        <v>93</v>
      </c>
      <c r="B11" s="32">
        <v>1</v>
      </c>
      <c r="C11" s="32">
        <v>37</v>
      </c>
      <c r="D11" s="32">
        <v>27</v>
      </c>
      <c r="E11" s="32">
        <v>8</v>
      </c>
      <c r="F11" s="32">
        <v>6</v>
      </c>
      <c r="G11" s="32">
        <v>8</v>
      </c>
      <c r="H11" s="32">
        <v>6</v>
      </c>
      <c r="I11" s="32">
        <v>2</v>
      </c>
      <c r="J11" s="32">
        <v>2</v>
      </c>
      <c r="K11" s="32">
        <v>1</v>
      </c>
      <c r="L11" s="32">
        <v>1</v>
      </c>
      <c r="M11" s="33">
        <v>0.38</v>
      </c>
      <c r="N11" s="33">
        <v>0.3</v>
      </c>
      <c r="O11" s="32">
        <v>126</v>
      </c>
    </row>
    <row r="12" spans="1:15" ht="27.75" customHeight="1">
      <c r="A12" s="41" t="s">
        <v>94</v>
      </c>
      <c r="B12" s="44">
        <f>B13+B14+B15</f>
        <v>68</v>
      </c>
      <c r="C12" s="44">
        <f aca="true" t="shared" si="1" ref="C12:L12">C13+C14+C15</f>
        <v>802</v>
      </c>
      <c r="D12" s="44">
        <f t="shared" si="1"/>
        <v>538</v>
      </c>
      <c r="E12" s="44">
        <f t="shared" si="1"/>
        <v>417</v>
      </c>
      <c r="F12" s="44">
        <f t="shared" si="1"/>
        <v>380</v>
      </c>
      <c r="G12" s="44">
        <f t="shared" si="1"/>
        <v>3</v>
      </c>
      <c r="H12" s="44">
        <f t="shared" si="1"/>
        <v>1</v>
      </c>
      <c r="I12" s="44">
        <f t="shared" si="1"/>
        <v>41</v>
      </c>
      <c r="J12" s="44">
        <f t="shared" si="1"/>
        <v>0</v>
      </c>
      <c r="K12" s="44">
        <f t="shared" si="1"/>
        <v>18</v>
      </c>
      <c r="L12" s="44">
        <f t="shared" si="1"/>
        <v>0</v>
      </c>
      <c r="M12" s="32"/>
      <c r="N12" s="32"/>
      <c r="O12" s="44">
        <f>O13+O14+O15</f>
        <v>21770</v>
      </c>
    </row>
    <row r="13" spans="1:15" ht="12.75">
      <c r="A13" s="10" t="s">
        <v>99</v>
      </c>
      <c r="B13" s="32">
        <v>16</v>
      </c>
      <c r="C13" s="32">
        <v>738</v>
      </c>
      <c r="D13" s="32">
        <v>524</v>
      </c>
      <c r="E13" s="32">
        <v>404</v>
      </c>
      <c r="F13" s="32">
        <v>368</v>
      </c>
      <c r="G13" s="32">
        <v>0</v>
      </c>
      <c r="H13" s="32">
        <v>0</v>
      </c>
      <c r="I13" s="32">
        <v>40</v>
      </c>
      <c r="J13" s="32">
        <v>0</v>
      </c>
      <c r="K13" s="32">
        <v>18</v>
      </c>
      <c r="L13" s="32">
        <v>0</v>
      </c>
      <c r="M13" s="32"/>
      <c r="N13" s="32"/>
      <c r="O13" s="32">
        <v>5193</v>
      </c>
    </row>
    <row r="14" spans="1:15" ht="26.25" customHeight="1">
      <c r="A14" s="9" t="s">
        <v>97</v>
      </c>
      <c r="B14" s="32">
        <v>11</v>
      </c>
      <c r="C14" s="32">
        <v>23</v>
      </c>
      <c r="D14" s="32">
        <v>14</v>
      </c>
      <c r="E14" s="32">
        <v>9</v>
      </c>
      <c r="F14" s="32">
        <v>9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/>
      <c r="N14" s="32">
        <v>0</v>
      </c>
      <c r="O14" s="32">
        <v>1035</v>
      </c>
    </row>
    <row r="15" spans="1:15" ht="24">
      <c r="A15" s="9" t="s">
        <v>98</v>
      </c>
      <c r="B15" s="32">
        <v>41</v>
      </c>
      <c r="C15" s="32">
        <v>41</v>
      </c>
      <c r="D15" s="32"/>
      <c r="E15" s="32">
        <v>4</v>
      </c>
      <c r="F15" s="32">
        <v>3</v>
      </c>
      <c r="G15" s="32">
        <v>3</v>
      </c>
      <c r="H15" s="32">
        <v>1</v>
      </c>
      <c r="I15" s="32">
        <v>1</v>
      </c>
      <c r="J15" s="32">
        <v>0</v>
      </c>
      <c r="K15" s="32">
        <v>0</v>
      </c>
      <c r="L15" s="32">
        <v>0</v>
      </c>
      <c r="M15" s="32"/>
      <c r="N15" s="32"/>
      <c r="O15" s="32">
        <v>15542</v>
      </c>
    </row>
    <row r="16" spans="1:15" ht="24">
      <c r="A16" s="46" t="s">
        <v>100</v>
      </c>
      <c r="B16" s="39">
        <v>1</v>
      </c>
      <c r="C16" s="39">
        <v>75</v>
      </c>
      <c r="D16" s="39">
        <v>42</v>
      </c>
      <c r="E16" s="39">
        <v>40</v>
      </c>
      <c r="F16" s="39">
        <v>40</v>
      </c>
      <c r="G16" s="39">
        <v>0</v>
      </c>
      <c r="H16" s="39">
        <v>0</v>
      </c>
      <c r="I16" s="39">
        <v>2</v>
      </c>
      <c r="J16" s="39">
        <v>0</v>
      </c>
      <c r="K16" s="39">
        <v>0</v>
      </c>
      <c r="L16" s="39">
        <v>0</v>
      </c>
      <c r="M16" s="39"/>
      <c r="N16" s="39">
        <v>10</v>
      </c>
      <c r="O16" s="39">
        <v>240</v>
      </c>
    </row>
    <row r="17" spans="1:15" ht="12.75">
      <c r="A17" s="35" t="s">
        <v>113</v>
      </c>
      <c r="B17" s="39">
        <f>B21+B22+B23+B24</f>
        <v>5</v>
      </c>
      <c r="C17" s="39">
        <f aca="true" t="shared" si="2" ref="C17:O17">C21+C22+C23+C24</f>
        <v>7</v>
      </c>
      <c r="D17" s="39">
        <f t="shared" si="2"/>
        <v>3</v>
      </c>
      <c r="E17" s="39">
        <f t="shared" si="2"/>
        <v>1</v>
      </c>
      <c r="F17" s="39">
        <f t="shared" si="2"/>
        <v>1</v>
      </c>
      <c r="G17" s="39">
        <f t="shared" si="2"/>
        <v>0</v>
      </c>
      <c r="H17" s="39">
        <f t="shared" si="2"/>
        <v>0</v>
      </c>
      <c r="I17" s="39">
        <f t="shared" si="2"/>
        <v>2</v>
      </c>
      <c r="J17" s="39">
        <f t="shared" si="2"/>
        <v>0</v>
      </c>
      <c r="K17" s="39">
        <f t="shared" si="2"/>
        <v>1</v>
      </c>
      <c r="L17" s="39">
        <f t="shared" si="2"/>
        <v>0</v>
      </c>
      <c r="M17" s="39">
        <f t="shared" si="2"/>
        <v>0</v>
      </c>
      <c r="N17" s="39">
        <f t="shared" si="2"/>
        <v>0</v>
      </c>
      <c r="O17" s="39">
        <f t="shared" si="2"/>
        <v>100</v>
      </c>
    </row>
    <row r="18" spans="1:15" ht="15.75" customHeight="1">
      <c r="A18" s="55" t="s">
        <v>107</v>
      </c>
      <c r="B18" s="56">
        <f>B19+B20+B21+B22+B23+B24</f>
        <v>7</v>
      </c>
      <c r="C18" s="56">
        <f aca="true" t="shared" si="3" ref="C18:O18">C19+C20+C21+C22+C23+C24</f>
        <v>191</v>
      </c>
      <c r="D18" s="56">
        <f t="shared" si="3"/>
        <v>76</v>
      </c>
      <c r="E18" s="56">
        <f t="shared" si="3"/>
        <v>62</v>
      </c>
      <c r="F18" s="56">
        <f t="shared" si="3"/>
        <v>55</v>
      </c>
      <c r="G18" s="56">
        <f t="shared" si="3"/>
        <v>0</v>
      </c>
      <c r="H18" s="56">
        <f t="shared" si="3"/>
        <v>0</v>
      </c>
      <c r="I18" s="56">
        <f t="shared" si="3"/>
        <v>12</v>
      </c>
      <c r="J18" s="56">
        <f t="shared" si="3"/>
        <v>0</v>
      </c>
      <c r="K18" s="56">
        <f t="shared" si="3"/>
        <v>4</v>
      </c>
      <c r="L18" s="56">
        <f t="shared" si="3"/>
        <v>0</v>
      </c>
      <c r="M18" s="56">
        <f t="shared" si="3"/>
        <v>100</v>
      </c>
      <c r="N18" s="56">
        <f t="shared" si="3"/>
        <v>5</v>
      </c>
      <c r="O18" s="56">
        <f t="shared" si="3"/>
        <v>627</v>
      </c>
    </row>
    <row r="19" spans="1:15" ht="36">
      <c r="A19" s="9" t="s">
        <v>109</v>
      </c>
      <c r="B19" s="32">
        <v>1</v>
      </c>
      <c r="C19" s="32">
        <v>183</v>
      </c>
      <c r="D19" s="32">
        <v>73</v>
      </c>
      <c r="E19" s="32">
        <v>61</v>
      </c>
      <c r="F19" s="32">
        <v>54</v>
      </c>
      <c r="G19" s="32">
        <v>0</v>
      </c>
      <c r="H19" s="32">
        <v>0</v>
      </c>
      <c r="I19" s="32">
        <v>10</v>
      </c>
      <c r="J19" s="32">
        <v>0</v>
      </c>
      <c r="K19" s="32">
        <v>3</v>
      </c>
      <c r="L19" s="32">
        <v>0</v>
      </c>
      <c r="M19" s="32">
        <v>100</v>
      </c>
      <c r="N19" s="32">
        <v>5</v>
      </c>
      <c r="O19" s="32">
        <v>383</v>
      </c>
    </row>
    <row r="20" spans="1:15" ht="12.75">
      <c r="A20" s="22" t="s">
        <v>114</v>
      </c>
      <c r="B20" s="32">
        <v>1</v>
      </c>
      <c r="C20" s="32">
        <v>1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/>
      <c r="N20" s="32"/>
      <c r="O20" s="32">
        <v>144</v>
      </c>
    </row>
    <row r="21" spans="1:15" ht="36">
      <c r="A21" s="9" t="s">
        <v>108</v>
      </c>
      <c r="B21" s="32">
        <v>1</v>
      </c>
      <c r="C21" s="32">
        <v>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/>
      <c r="N21" s="32"/>
      <c r="O21" s="32">
        <v>8</v>
      </c>
    </row>
    <row r="22" spans="1:15" ht="24">
      <c r="A22" s="9" t="s">
        <v>110</v>
      </c>
      <c r="B22" s="32">
        <v>3</v>
      </c>
      <c r="C22" s="32">
        <v>5</v>
      </c>
      <c r="D22" s="32">
        <v>2</v>
      </c>
      <c r="E22" s="32">
        <v>1</v>
      </c>
      <c r="F22" s="32">
        <v>1</v>
      </c>
      <c r="G22" s="32">
        <v>0</v>
      </c>
      <c r="H22" s="32">
        <v>0</v>
      </c>
      <c r="I22" s="32">
        <v>2</v>
      </c>
      <c r="J22" s="32">
        <v>0</v>
      </c>
      <c r="K22" s="32">
        <v>1</v>
      </c>
      <c r="L22" s="32">
        <v>0</v>
      </c>
      <c r="M22" s="32"/>
      <c r="N22" s="32"/>
      <c r="O22" s="32">
        <v>32</v>
      </c>
    </row>
    <row r="23" spans="1:15" ht="24">
      <c r="A23" s="9" t="s">
        <v>111</v>
      </c>
      <c r="B23" s="32">
        <v>1</v>
      </c>
      <c r="C23" s="32">
        <v>1</v>
      </c>
      <c r="D23" s="32">
        <v>1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/>
      <c r="N23" s="32"/>
      <c r="O23" s="32">
        <v>40</v>
      </c>
    </row>
    <row r="24" spans="1:15" ht="12.75">
      <c r="A24" s="9" t="s">
        <v>112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/>
      <c r="N24" s="32"/>
      <c r="O24" s="32">
        <v>20</v>
      </c>
    </row>
    <row r="25" spans="1:15" ht="12.75">
      <c r="A25" s="48" t="s">
        <v>127</v>
      </c>
      <c r="B25" s="39">
        <v>1</v>
      </c>
      <c r="C25" s="39">
        <v>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/>
      <c r="N25" s="50">
        <v>0.41</v>
      </c>
      <c r="O25" s="39">
        <v>81</v>
      </c>
    </row>
    <row r="26" spans="1:15" ht="24">
      <c r="A26" s="55" t="s">
        <v>126</v>
      </c>
      <c r="B26" s="56">
        <f>B27+B29</f>
        <v>2</v>
      </c>
      <c r="C26" s="56">
        <f aca="true" t="shared" si="4" ref="C26:O26">C27+C29</f>
        <v>21</v>
      </c>
      <c r="D26" s="56">
        <f t="shared" si="4"/>
        <v>16</v>
      </c>
      <c r="E26" s="56">
        <f t="shared" si="4"/>
        <v>14</v>
      </c>
      <c r="F26" s="56">
        <f t="shared" si="4"/>
        <v>12</v>
      </c>
      <c r="G26" s="56">
        <f t="shared" si="4"/>
        <v>0</v>
      </c>
      <c r="H26" s="56">
        <f t="shared" si="4"/>
        <v>0</v>
      </c>
      <c r="I26" s="56">
        <f t="shared" si="4"/>
        <v>6</v>
      </c>
      <c r="J26" s="56">
        <f t="shared" si="4"/>
        <v>0</v>
      </c>
      <c r="K26" s="56">
        <f t="shared" si="4"/>
        <v>2</v>
      </c>
      <c r="L26" s="56">
        <f t="shared" si="4"/>
        <v>0</v>
      </c>
      <c r="M26" s="56">
        <f t="shared" si="4"/>
        <v>0.28</v>
      </c>
      <c r="N26" s="56">
        <f t="shared" si="4"/>
        <v>0.5599999999999999</v>
      </c>
      <c r="O26" s="56">
        <f t="shared" si="4"/>
        <v>265</v>
      </c>
    </row>
    <row r="27" spans="1:15" ht="24">
      <c r="A27" s="9" t="s">
        <v>117</v>
      </c>
      <c r="B27" s="32">
        <v>1</v>
      </c>
      <c r="C27" s="32">
        <v>20</v>
      </c>
      <c r="D27" s="32">
        <v>16</v>
      </c>
      <c r="E27" s="32">
        <v>14</v>
      </c>
      <c r="F27" s="32">
        <v>12</v>
      </c>
      <c r="G27" s="32">
        <v>0</v>
      </c>
      <c r="H27" s="32">
        <v>0</v>
      </c>
      <c r="I27" s="32">
        <v>6</v>
      </c>
      <c r="J27" s="32">
        <v>0</v>
      </c>
      <c r="K27" s="32">
        <v>2</v>
      </c>
      <c r="L27" s="32">
        <v>0</v>
      </c>
      <c r="M27" s="33">
        <v>0.28</v>
      </c>
      <c r="N27" s="33">
        <v>0.15</v>
      </c>
      <c r="O27" s="32">
        <v>184</v>
      </c>
    </row>
    <row r="28" spans="1:15" ht="24">
      <c r="A28" s="9" t="s">
        <v>118</v>
      </c>
      <c r="B28" s="32">
        <v>4</v>
      </c>
      <c r="C28" s="32">
        <v>12</v>
      </c>
      <c r="D28" s="32">
        <v>7</v>
      </c>
      <c r="E28" s="32">
        <v>6</v>
      </c>
      <c r="F28" s="32">
        <v>6</v>
      </c>
      <c r="G28" s="32">
        <v>0</v>
      </c>
      <c r="H28" s="32">
        <v>0</v>
      </c>
      <c r="I28" s="32">
        <v>3</v>
      </c>
      <c r="J28" s="32">
        <v>0</v>
      </c>
      <c r="K28" s="32">
        <v>0</v>
      </c>
      <c r="L28" s="32">
        <v>0</v>
      </c>
      <c r="M28" s="33"/>
      <c r="N28" s="33">
        <v>0.2</v>
      </c>
      <c r="O28" s="32">
        <v>499</v>
      </c>
    </row>
    <row r="29" spans="1:15" ht="24">
      <c r="A29" s="9" t="s">
        <v>119</v>
      </c>
      <c r="B29" s="32">
        <v>1</v>
      </c>
      <c r="C29" s="32">
        <v>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/>
      <c r="N29" s="33">
        <v>0.41</v>
      </c>
      <c r="O29" s="32">
        <v>81</v>
      </c>
    </row>
    <row r="30" spans="1:15" ht="12.75">
      <c r="A30" s="35" t="s">
        <v>120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/>
      <c r="N30" s="39">
        <v>0</v>
      </c>
      <c r="O30" s="39">
        <v>0</v>
      </c>
    </row>
    <row r="31" spans="1:15" s="36" customFormat="1" ht="12.75">
      <c r="A31" s="35" t="s">
        <v>130</v>
      </c>
      <c r="B31" s="39">
        <f>B32+B33</f>
        <v>9</v>
      </c>
      <c r="C31" s="39">
        <f aca="true" t="shared" si="5" ref="C31:O31">C32+C33</f>
        <v>33</v>
      </c>
      <c r="D31" s="39">
        <f t="shared" si="5"/>
        <v>20</v>
      </c>
      <c r="E31" s="39">
        <f t="shared" si="5"/>
        <v>8</v>
      </c>
      <c r="F31" s="39">
        <f t="shared" si="5"/>
        <v>2</v>
      </c>
      <c r="G31" s="39">
        <f t="shared" si="5"/>
        <v>0</v>
      </c>
      <c r="H31" s="39">
        <f t="shared" si="5"/>
        <v>0</v>
      </c>
      <c r="I31" s="39">
        <f t="shared" si="5"/>
        <v>6</v>
      </c>
      <c r="J31" s="39">
        <f t="shared" si="5"/>
        <v>0</v>
      </c>
      <c r="K31" s="39">
        <f t="shared" si="5"/>
        <v>3</v>
      </c>
      <c r="L31" s="39">
        <f t="shared" si="5"/>
        <v>0</v>
      </c>
      <c r="M31" s="39">
        <f t="shared" si="5"/>
        <v>22.6</v>
      </c>
      <c r="N31" s="39">
        <f t="shared" si="5"/>
        <v>42.1</v>
      </c>
      <c r="O31" s="39">
        <f t="shared" si="5"/>
        <v>312</v>
      </c>
    </row>
    <row r="32" spans="1:15" ht="24">
      <c r="A32" s="9" t="s">
        <v>121</v>
      </c>
      <c r="B32" s="77">
        <v>1</v>
      </c>
      <c r="C32" s="77">
        <v>10</v>
      </c>
      <c r="D32" s="77">
        <v>8</v>
      </c>
      <c r="E32" s="77">
        <v>2</v>
      </c>
      <c r="F32" s="77">
        <v>2</v>
      </c>
      <c r="G32" s="77">
        <v>0</v>
      </c>
      <c r="H32" s="77">
        <v>0</v>
      </c>
      <c r="I32" s="77">
        <v>1</v>
      </c>
      <c r="J32" s="77">
        <v>0</v>
      </c>
      <c r="K32" s="77">
        <v>1</v>
      </c>
      <c r="L32" s="77">
        <v>0</v>
      </c>
      <c r="M32" s="77">
        <v>22.6</v>
      </c>
      <c r="N32" s="77">
        <v>2.9</v>
      </c>
      <c r="O32" s="77">
        <v>130</v>
      </c>
    </row>
    <row r="33" spans="1:15" ht="12.75">
      <c r="A33" s="9" t="s">
        <v>122</v>
      </c>
      <c r="B33" s="77">
        <v>8</v>
      </c>
      <c r="C33" s="77">
        <v>23</v>
      </c>
      <c r="D33" s="77">
        <v>12</v>
      </c>
      <c r="E33" s="77">
        <v>6</v>
      </c>
      <c r="F33" s="77">
        <v>0</v>
      </c>
      <c r="G33" s="77">
        <v>0</v>
      </c>
      <c r="H33" s="77">
        <v>0</v>
      </c>
      <c r="I33" s="77">
        <v>5</v>
      </c>
      <c r="J33" s="77">
        <v>0</v>
      </c>
      <c r="K33" s="77">
        <v>2</v>
      </c>
      <c r="L33" s="77">
        <v>0</v>
      </c>
      <c r="M33" s="77"/>
      <c r="N33" s="77">
        <v>39.2</v>
      </c>
      <c r="O33" s="77">
        <v>182</v>
      </c>
    </row>
    <row r="34" spans="1:15" ht="26.25" customHeight="1">
      <c r="A34" s="53" t="s">
        <v>135</v>
      </c>
      <c r="B34" s="39">
        <v>1</v>
      </c>
      <c r="C34" s="39">
        <v>12</v>
      </c>
      <c r="D34" s="39">
        <v>8</v>
      </c>
      <c r="E34" s="39">
        <v>8</v>
      </c>
      <c r="F34" s="39">
        <v>8</v>
      </c>
      <c r="G34" s="39">
        <v>0</v>
      </c>
      <c r="H34" s="39">
        <v>0</v>
      </c>
      <c r="I34" s="39">
        <v>1</v>
      </c>
      <c r="J34" s="39">
        <v>0</v>
      </c>
      <c r="K34" s="39">
        <v>1</v>
      </c>
      <c r="L34" s="39">
        <v>0</v>
      </c>
      <c r="M34" s="39">
        <v>100</v>
      </c>
      <c r="N34" s="39">
        <v>100</v>
      </c>
      <c r="O34" s="39">
        <v>30</v>
      </c>
    </row>
    <row r="35" spans="1:15" ht="12.75">
      <c r="A35" s="35" t="s">
        <v>137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24.75" thickBot="1">
      <c r="A36" s="58" t="s">
        <v>123</v>
      </c>
      <c r="B36" s="49">
        <v>1</v>
      </c>
      <c r="C36" s="49">
        <v>23</v>
      </c>
      <c r="D36" s="49">
        <v>10</v>
      </c>
      <c r="E36" s="49">
        <v>6</v>
      </c>
      <c r="F36" s="49">
        <v>6</v>
      </c>
      <c r="G36" s="49">
        <v>0</v>
      </c>
      <c r="H36" s="49">
        <v>0</v>
      </c>
      <c r="I36" s="49">
        <v>2</v>
      </c>
      <c r="J36" s="49">
        <v>0</v>
      </c>
      <c r="K36" s="49">
        <v>1</v>
      </c>
      <c r="L36" s="49">
        <v>0</v>
      </c>
      <c r="M36" s="49">
        <v>0.5</v>
      </c>
      <c r="N36" s="49">
        <v>20</v>
      </c>
      <c r="O36" s="49">
        <v>30</v>
      </c>
    </row>
    <row r="37" spans="1:15" ht="19.5" customHeight="1" thickBot="1">
      <c r="A37" s="67" t="s">
        <v>124</v>
      </c>
      <c r="B37" s="61">
        <f>B8+B12+B16+B17+B25+B30+B31+B34+B35+B36</f>
        <v>231</v>
      </c>
      <c r="C37" s="61">
        <f aca="true" t="shared" si="6" ref="C37:O37">C8+C12+C16+C17+C25+C30+C31+C34+C35+C36</f>
        <v>1653</v>
      </c>
      <c r="D37" s="61">
        <f t="shared" si="6"/>
        <v>1126</v>
      </c>
      <c r="E37" s="61">
        <f t="shared" si="6"/>
        <v>892</v>
      </c>
      <c r="F37" s="61">
        <f t="shared" si="6"/>
        <v>737</v>
      </c>
      <c r="G37" s="61">
        <f t="shared" si="6"/>
        <v>189</v>
      </c>
      <c r="H37" s="61">
        <f t="shared" si="6"/>
        <v>141</v>
      </c>
      <c r="I37" s="61">
        <f t="shared" si="6"/>
        <v>176</v>
      </c>
      <c r="J37" s="61">
        <f t="shared" si="6"/>
        <v>65</v>
      </c>
      <c r="K37" s="61">
        <f t="shared" si="6"/>
        <v>96</v>
      </c>
      <c r="L37" s="61">
        <f t="shared" si="6"/>
        <v>35</v>
      </c>
      <c r="M37" s="61">
        <f t="shared" si="6"/>
        <v>123.1</v>
      </c>
      <c r="N37" s="61">
        <f t="shared" si="6"/>
        <v>172.51</v>
      </c>
      <c r="O37" s="61">
        <f t="shared" si="6"/>
        <v>33853</v>
      </c>
    </row>
    <row r="38" ht="6.75" customHeight="1"/>
    <row r="39" spans="1:14" ht="12.75">
      <c r="A39" s="104" t="s">
        <v>138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1:14" ht="15" customHeight="1">
      <c r="A44" s="105" t="s">
        <v>139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12.75" hidden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ht="12.75">
      <c r="A46" s="105" t="s">
        <v>140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ht="1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5" ht="12.75">
      <c r="A48" s="89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</row>
    <row r="49" spans="1:15" ht="12.7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</sheetData>
  <mergeCells count="22">
    <mergeCell ref="A46:N47"/>
    <mergeCell ref="A48:O49"/>
    <mergeCell ref="A39:N43"/>
    <mergeCell ref="A44:N45"/>
    <mergeCell ref="A1:A6"/>
    <mergeCell ref="B1:O1"/>
    <mergeCell ref="B2:O2"/>
    <mergeCell ref="B3:B6"/>
    <mergeCell ref="C3:C6"/>
    <mergeCell ref="D3:D6"/>
    <mergeCell ref="E3:H3"/>
    <mergeCell ref="I3:I6"/>
    <mergeCell ref="J3:J6"/>
    <mergeCell ref="K3:K6"/>
    <mergeCell ref="L3:L6"/>
    <mergeCell ref="M3:M6"/>
    <mergeCell ref="N3:N6"/>
    <mergeCell ref="O3:O6"/>
    <mergeCell ref="E4:E6"/>
    <mergeCell ref="F4:H4"/>
    <mergeCell ref="F5:F6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28">
      <selection activeCell="A35" sqref="A35"/>
    </sheetView>
  </sheetViews>
  <sheetFormatPr defaultColWidth="9.140625" defaultRowHeight="12.75"/>
  <cols>
    <col min="1" max="1" width="35.57421875" style="13" customWidth="1"/>
    <col min="2" max="2" width="5.8515625" style="13" customWidth="1"/>
    <col min="3" max="3" width="6.00390625" style="13" customWidth="1"/>
    <col min="4" max="4" width="4.8515625" style="13" customWidth="1"/>
    <col min="5" max="5" width="8.421875" style="13" customWidth="1"/>
    <col min="6" max="6" width="4.140625" style="13" customWidth="1"/>
    <col min="7" max="7" width="5.57421875" style="13" customWidth="1"/>
    <col min="8" max="8" width="4.28125" style="13" customWidth="1"/>
    <col min="9" max="9" width="8.140625" style="13" customWidth="1"/>
    <col min="10" max="10" width="5.28125" style="13" customWidth="1"/>
    <col min="11" max="11" width="8.00390625" style="13" customWidth="1"/>
    <col min="12" max="12" width="5.57421875" style="13" customWidth="1"/>
    <col min="13" max="13" width="8.00390625" style="13" customWidth="1"/>
    <col min="14" max="14" width="5.140625" style="13" customWidth="1"/>
    <col min="15" max="15" width="4.8515625" style="13" customWidth="1"/>
    <col min="16" max="16" width="5.140625" style="13" customWidth="1"/>
    <col min="17" max="17" width="5.421875" style="13" customWidth="1"/>
    <col min="18" max="18" width="9.140625" style="13" hidden="1" customWidth="1"/>
    <col min="19" max="16384" width="9.140625" style="13" customWidth="1"/>
  </cols>
  <sheetData>
    <row r="1" spans="1:17" ht="12.75">
      <c r="A1" s="81" t="s">
        <v>3</v>
      </c>
      <c r="B1" s="164" t="s">
        <v>74</v>
      </c>
      <c r="C1" s="165"/>
      <c r="D1" s="165"/>
      <c r="E1" s="165"/>
      <c r="F1" s="165"/>
      <c r="G1" s="165"/>
      <c r="H1" s="165"/>
      <c r="I1" s="166"/>
      <c r="J1" s="167" t="s">
        <v>75</v>
      </c>
      <c r="K1" s="168"/>
      <c r="L1" s="168"/>
      <c r="M1" s="168"/>
      <c r="N1" s="168"/>
      <c r="O1" s="168"/>
      <c r="P1" s="168"/>
      <c r="Q1" s="169"/>
    </row>
    <row r="2" spans="1:17" ht="12.75">
      <c r="A2" s="92"/>
      <c r="B2" s="106" t="s">
        <v>76</v>
      </c>
      <c r="C2" s="107"/>
      <c r="D2" s="107"/>
      <c r="E2" s="108"/>
      <c r="F2" s="106" t="s">
        <v>77</v>
      </c>
      <c r="G2" s="107"/>
      <c r="H2" s="107"/>
      <c r="I2" s="108"/>
      <c r="J2" s="84" t="s">
        <v>78</v>
      </c>
      <c r="K2" s="120" t="s">
        <v>79</v>
      </c>
      <c r="L2" s="106" t="s">
        <v>80</v>
      </c>
      <c r="M2" s="107"/>
      <c r="N2" s="107"/>
      <c r="O2" s="107"/>
      <c r="P2" s="107"/>
      <c r="Q2" s="108"/>
    </row>
    <row r="3" spans="1:17" ht="26.25" customHeight="1">
      <c r="A3" s="92"/>
      <c r="B3" s="97" t="s">
        <v>81</v>
      </c>
      <c r="C3" s="120" t="s">
        <v>82</v>
      </c>
      <c r="D3" s="120" t="s">
        <v>83</v>
      </c>
      <c r="E3" s="120" t="s">
        <v>84</v>
      </c>
      <c r="F3" s="120" t="s">
        <v>81</v>
      </c>
      <c r="G3" s="120" t="s">
        <v>82</v>
      </c>
      <c r="H3" s="120" t="s">
        <v>83</v>
      </c>
      <c r="I3" s="120" t="s">
        <v>84</v>
      </c>
      <c r="J3" s="163"/>
      <c r="K3" s="162"/>
      <c r="L3" s="99" t="s">
        <v>85</v>
      </c>
      <c r="M3" s="101"/>
      <c r="N3" s="90" t="s">
        <v>86</v>
      </c>
      <c r="O3" s="80"/>
      <c r="P3" s="160" t="s">
        <v>87</v>
      </c>
      <c r="Q3" s="161"/>
    </row>
    <row r="4" spans="1:17" ht="51.75" customHeight="1">
      <c r="A4" s="92"/>
      <c r="B4" s="123"/>
      <c r="C4" s="121"/>
      <c r="D4" s="162"/>
      <c r="E4" s="121"/>
      <c r="F4" s="162"/>
      <c r="G4" s="121"/>
      <c r="H4" s="162"/>
      <c r="I4" s="121"/>
      <c r="J4" s="163"/>
      <c r="K4" s="162"/>
      <c r="L4" s="109" t="s">
        <v>37</v>
      </c>
      <c r="M4" s="97" t="s">
        <v>88</v>
      </c>
      <c r="N4" s="109" t="s">
        <v>37</v>
      </c>
      <c r="O4" s="97" t="s">
        <v>89</v>
      </c>
      <c r="P4" s="109" t="s">
        <v>37</v>
      </c>
      <c r="Q4" s="97" t="s">
        <v>89</v>
      </c>
    </row>
    <row r="5" spans="1:17" ht="12.75" customHeight="1">
      <c r="A5" s="93"/>
      <c r="B5" s="98"/>
      <c r="C5" s="14" t="s">
        <v>40</v>
      </c>
      <c r="D5" s="121"/>
      <c r="E5" s="14" t="s">
        <v>40</v>
      </c>
      <c r="F5" s="121"/>
      <c r="G5" s="14" t="s">
        <v>40</v>
      </c>
      <c r="H5" s="121"/>
      <c r="I5" s="19" t="s">
        <v>40</v>
      </c>
      <c r="J5" s="85"/>
      <c r="K5" s="121"/>
      <c r="L5" s="110"/>
      <c r="M5" s="98"/>
      <c r="N5" s="110"/>
      <c r="O5" s="98"/>
      <c r="P5" s="110"/>
      <c r="Q5" s="98"/>
    </row>
    <row r="6" spans="1:18" ht="12.75">
      <c r="A6" s="20" t="s">
        <v>26</v>
      </c>
      <c r="B6" s="26">
        <v>80</v>
      </c>
      <c r="C6" s="18">
        <v>81</v>
      </c>
      <c r="D6" s="18">
        <v>82</v>
      </c>
      <c r="E6" s="18">
        <v>83</v>
      </c>
      <c r="F6" s="18">
        <v>84</v>
      </c>
      <c r="G6" s="18">
        <v>85</v>
      </c>
      <c r="H6" s="18">
        <v>86</v>
      </c>
      <c r="I6" s="18">
        <v>87</v>
      </c>
      <c r="J6" s="21">
        <v>88</v>
      </c>
      <c r="K6" s="18">
        <v>89</v>
      </c>
      <c r="L6" s="18">
        <v>90</v>
      </c>
      <c r="M6" s="18">
        <v>91</v>
      </c>
      <c r="N6" s="18">
        <v>92</v>
      </c>
      <c r="O6" s="18">
        <v>93</v>
      </c>
      <c r="P6" s="18">
        <v>94</v>
      </c>
      <c r="Q6" s="18">
        <v>95</v>
      </c>
      <c r="R6" s="18"/>
    </row>
    <row r="7" spans="1:17" ht="36.75" customHeight="1">
      <c r="A7" s="35" t="s">
        <v>90</v>
      </c>
      <c r="B7" s="39">
        <f>B8+B9+B10</f>
        <v>10079</v>
      </c>
      <c r="C7" s="39">
        <f aca="true" t="shared" si="0" ref="C7:Q7">C8+C9+C10</f>
        <v>9757</v>
      </c>
      <c r="D7" s="39">
        <f t="shared" si="0"/>
        <v>1051</v>
      </c>
      <c r="E7" s="39">
        <f t="shared" si="0"/>
        <v>1098</v>
      </c>
      <c r="F7" s="39">
        <f t="shared" si="0"/>
        <v>15</v>
      </c>
      <c r="G7" s="39">
        <f t="shared" si="0"/>
        <v>75</v>
      </c>
      <c r="H7" s="39">
        <f t="shared" si="0"/>
        <v>11</v>
      </c>
      <c r="I7" s="39">
        <f t="shared" si="0"/>
        <v>1</v>
      </c>
      <c r="J7" s="39">
        <f t="shared" si="0"/>
        <v>3505</v>
      </c>
      <c r="K7" s="39">
        <f t="shared" si="0"/>
        <v>3004.77</v>
      </c>
      <c r="L7" s="39">
        <f t="shared" si="0"/>
        <v>2513</v>
      </c>
      <c r="M7" s="39">
        <f t="shared" si="0"/>
        <v>2382.55</v>
      </c>
      <c r="N7" s="39">
        <f t="shared" si="0"/>
        <v>1173</v>
      </c>
      <c r="O7" s="39">
        <f t="shared" si="0"/>
        <v>794</v>
      </c>
      <c r="P7" s="39">
        <f t="shared" si="0"/>
        <v>1340</v>
      </c>
      <c r="Q7" s="39">
        <f t="shared" si="0"/>
        <v>839</v>
      </c>
    </row>
    <row r="8" spans="1:17" ht="12.75">
      <c r="A8" s="9" t="s">
        <v>91</v>
      </c>
      <c r="B8" s="32">
        <v>1997</v>
      </c>
      <c r="C8" s="32">
        <v>1776</v>
      </c>
      <c r="D8" s="32">
        <v>1020</v>
      </c>
      <c r="E8" s="32">
        <v>1073</v>
      </c>
      <c r="F8" s="32">
        <v>0</v>
      </c>
      <c r="G8" s="32">
        <v>0</v>
      </c>
      <c r="H8" s="32">
        <v>0</v>
      </c>
      <c r="I8" s="32">
        <v>0</v>
      </c>
      <c r="J8" s="32">
        <v>3142</v>
      </c>
      <c r="K8" s="32">
        <v>2655.77</v>
      </c>
      <c r="L8" s="32">
        <v>2256</v>
      </c>
      <c r="M8" s="32">
        <v>2129.55</v>
      </c>
      <c r="N8" s="32">
        <v>941</v>
      </c>
      <c r="O8" s="32">
        <v>602</v>
      </c>
      <c r="P8" s="32">
        <v>1315</v>
      </c>
      <c r="Q8" s="32">
        <v>825</v>
      </c>
    </row>
    <row r="9" spans="1:17" ht="24">
      <c r="A9" s="9" t="s">
        <v>92</v>
      </c>
      <c r="B9" s="32">
        <v>8082</v>
      </c>
      <c r="C9" s="32">
        <v>7981</v>
      </c>
      <c r="D9" s="32">
        <v>31</v>
      </c>
      <c r="E9" s="32">
        <v>25</v>
      </c>
      <c r="F9" s="32">
        <v>15</v>
      </c>
      <c r="G9" s="32">
        <v>75</v>
      </c>
      <c r="H9" s="32">
        <v>11</v>
      </c>
      <c r="I9" s="32">
        <v>1</v>
      </c>
      <c r="J9" s="32">
        <v>285</v>
      </c>
      <c r="K9" s="32">
        <v>271</v>
      </c>
      <c r="L9" s="32">
        <v>206</v>
      </c>
      <c r="M9" s="32">
        <v>202</v>
      </c>
      <c r="N9" s="32">
        <v>186</v>
      </c>
      <c r="O9" s="32">
        <v>166</v>
      </c>
      <c r="P9" s="32">
        <v>20</v>
      </c>
      <c r="Q9" s="32">
        <v>6</v>
      </c>
    </row>
    <row r="10" spans="1:17" ht="24">
      <c r="A10" s="9" t="s">
        <v>93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78</v>
      </c>
      <c r="K10" s="32">
        <v>78</v>
      </c>
      <c r="L10" s="32">
        <v>51</v>
      </c>
      <c r="M10" s="32">
        <v>51</v>
      </c>
      <c r="N10" s="32">
        <v>46</v>
      </c>
      <c r="O10" s="32">
        <v>26</v>
      </c>
      <c r="P10" s="32">
        <v>5</v>
      </c>
      <c r="Q10" s="32">
        <v>8</v>
      </c>
    </row>
    <row r="11" spans="1:18" ht="24">
      <c r="A11" s="41" t="s">
        <v>94</v>
      </c>
      <c r="B11" s="44">
        <f>B12+B13+B14</f>
        <v>699</v>
      </c>
      <c r="C11" s="44">
        <f aca="true" t="shared" si="1" ref="C11:R11">C12+C13+C14</f>
        <v>837</v>
      </c>
      <c r="D11" s="44">
        <f t="shared" si="1"/>
        <v>1856</v>
      </c>
      <c r="E11" s="44">
        <f t="shared" si="1"/>
        <v>2012</v>
      </c>
      <c r="F11" s="44">
        <f t="shared" si="1"/>
        <v>106</v>
      </c>
      <c r="G11" s="44">
        <f t="shared" si="1"/>
        <v>106</v>
      </c>
      <c r="H11" s="44">
        <f t="shared" si="1"/>
        <v>106</v>
      </c>
      <c r="I11" s="44">
        <f t="shared" si="1"/>
        <v>106</v>
      </c>
      <c r="J11" s="44">
        <f t="shared" si="1"/>
        <v>2152</v>
      </c>
      <c r="K11" s="44">
        <f t="shared" si="1"/>
        <v>1642.6</v>
      </c>
      <c r="L11" s="44">
        <f t="shared" si="1"/>
        <v>2128</v>
      </c>
      <c r="M11" s="44">
        <f t="shared" si="1"/>
        <v>1604.6</v>
      </c>
      <c r="N11" s="44">
        <f t="shared" si="1"/>
        <v>1277</v>
      </c>
      <c r="O11" s="44">
        <f t="shared" si="1"/>
        <v>484</v>
      </c>
      <c r="P11" s="44">
        <f t="shared" si="1"/>
        <v>851</v>
      </c>
      <c r="Q11" s="44">
        <f t="shared" si="1"/>
        <v>328</v>
      </c>
      <c r="R11" s="40">
        <f t="shared" si="1"/>
        <v>0</v>
      </c>
    </row>
    <row r="12" spans="1:17" ht="12.75">
      <c r="A12" s="10" t="s">
        <v>99</v>
      </c>
      <c r="B12" s="32">
        <v>612</v>
      </c>
      <c r="C12" s="32">
        <v>542</v>
      </c>
      <c r="D12" s="32">
        <v>591</v>
      </c>
      <c r="E12" s="32">
        <v>626</v>
      </c>
      <c r="F12" s="32">
        <v>106</v>
      </c>
      <c r="G12" s="32">
        <v>106</v>
      </c>
      <c r="H12" s="32">
        <v>106</v>
      </c>
      <c r="I12" s="32">
        <v>106</v>
      </c>
      <c r="J12" s="79">
        <v>543</v>
      </c>
      <c r="K12" s="79">
        <v>434.5</v>
      </c>
      <c r="L12" s="79">
        <v>519</v>
      </c>
      <c r="M12" s="79">
        <v>402.5</v>
      </c>
      <c r="N12" s="79">
        <v>473</v>
      </c>
      <c r="O12" s="79">
        <v>264</v>
      </c>
      <c r="P12" s="79">
        <v>46</v>
      </c>
      <c r="Q12" s="79">
        <v>23</v>
      </c>
    </row>
    <row r="13" spans="1:17" ht="27" customHeight="1">
      <c r="A13" s="9" t="s">
        <v>102</v>
      </c>
      <c r="B13" s="32">
        <v>53</v>
      </c>
      <c r="C13" s="32">
        <v>68</v>
      </c>
      <c r="D13" s="32">
        <v>5</v>
      </c>
      <c r="E13" s="32">
        <v>55</v>
      </c>
      <c r="F13" s="32">
        <v>0</v>
      </c>
      <c r="G13" s="32">
        <v>0</v>
      </c>
      <c r="H13" s="32">
        <v>0</v>
      </c>
      <c r="I13" s="32">
        <v>0</v>
      </c>
      <c r="J13" s="32">
        <v>59</v>
      </c>
      <c r="K13" s="32">
        <v>55</v>
      </c>
      <c r="L13" s="32">
        <v>59</v>
      </c>
      <c r="M13" s="32">
        <v>49</v>
      </c>
      <c r="N13" s="32">
        <v>43</v>
      </c>
      <c r="O13" s="32">
        <v>15</v>
      </c>
      <c r="P13" s="32">
        <v>16</v>
      </c>
      <c r="Q13" s="32">
        <v>7</v>
      </c>
    </row>
    <row r="14" spans="1:17" ht="24">
      <c r="A14" s="9" t="s">
        <v>98</v>
      </c>
      <c r="B14" s="32">
        <v>34</v>
      </c>
      <c r="C14" s="32">
        <v>227</v>
      </c>
      <c r="D14" s="32">
        <v>1260</v>
      </c>
      <c r="E14" s="32">
        <v>1331</v>
      </c>
      <c r="F14" s="32">
        <v>0</v>
      </c>
      <c r="G14" s="32">
        <v>0</v>
      </c>
      <c r="H14" s="32">
        <v>0</v>
      </c>
      <c r="I14" s="32">
        <v>0</v>
      </c>
      <c r="J14" s="32">
        <v>1550</v>
      </c>
      <c r="K14" s="32">
        <v>1153.1</v>
      </c>
      <c r="L14" s="32">
        <v>1550</v>
      </c>
      <c r="M14" s="32">
        <v>1153.1</v>
      </c>
      <c r="N14" s="32">
        <v>761</v>
      </c>
      <c r="O14" s="32">
        <v>205</v>
      </c>
      <c r="P14" s="32">
        <v>789</v>
      </c>
      <c r="Q14" s="32">
        <v>298</v>
      </c>
    </row>
    <row r="15" spans="1:17" ht="25.5" customHeight="1">
      <c r="A15" s="46" t="s">
        <v>101</v>
      </c>
      <c r="B15" s="39">
        <v>190</v>
      </c>
      <c r="C15" s="39">
        <v>190</v>
      </c>
      <c r="D15" s="39">
        <v>2</v>
      </c>
      <c r="E15" s="39">
        <v>2</v>
      </c>
      <c r="F15" s="39">
        <v>0</v>
      </c>
      <c r="G15" s="39">
        <v>0</v>
      </c>
      <c r="H15" s="39">
        <v>0</v>
      </c>
      <c r="I15" s="39">
        <v>0</v>
      </c>
      <c r="J15" s="39">
        <v>50</v>
      </c>
      <c r="K15" s="39">
        <v>47</v>
      </c>
      <c r="L15" s="39">
        <v>35</v>
      </c>
      <c r="M15" s="39">
        <v>33</v>
      </c>
      <c r="N15" s="39">
        <v>35</v>
      </c>
      <c r="O15" s="39">
        <v>27</v>
      </c>
      <c r="P15" s="39">
        <v>0</v>
      </c>
      <c r="Q15" s="39">
        <v>0</v>
      </c>
    </row>
    <row r="16" spans="1:17" ht="15" customHeight="1">
      <c r="A16" s="35" t="s">
        <v>113</v>
      </c>
      <c r="B16" s="39">
        <f>B20+B21+B22+B23</f>
        <v>245</v>
      </c>
      <c r="C16" s="39">
        <f aca="true" t="shared" si="2" ref="C16:Q16">C20+C21+C22+C23</f>
        <v>87</v>
      </c>
      <c r="D16" s="39">
        <f t="shared" si="2"/>
        <v>348</v>
      </c>
      <c r="E16" s="39">
        <f t="shared" si="2"/>
        <v>164</v>
      </c>
      <c r="F16" s="39">
        <f t="shared" si="2"/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27</v>
      </c>
      <c r="K16" s="39">
        <f t="shared" si="2"/>
        <v>24.25</v>
      </c>
      <c r="L16" s="39">
        <f t="shared" si="2"/>
        <v>25</v>
      </c>
      <c r="M16" s="39">
        <f t="shared" si="2"/>
        <v>21.25</v>
      </c>
      <c r="N16" s="39">
        <f t="shared" si="2"/>
        <v>19</v>
      </c>
      <c r="O16" s="39">
        <f t="shared" si="2"/>
        <v>10</v>
      </c>
      <c r="P16" s="39">
        <f t="shared" si="2"/>
        <v>6</v>
      </c>
      <c r="Q16" s="39">
        <f t="shared" si="2"/>
        <v>4</v>
      </c>
    </row>
    <row r="17" spans="1:17" ht="15" customHeight="1">
      <c r="A17" s="55" t="s">
        <v>107</v>
      </c>
      <c r="B17" s="56">
        <f>B18+B19+B20+B21+B22+B23</f>
        <v>280</v>
      </c>
      <c r="C17" s="56">
        <f aca="true" t="shared" si="3" ref="C17:Q17">C18+C19+C20+C21+C22+C23</f>
        <v>122</v>
      </c>
      <c r="D17" s="56">
        <f t="shared" si="3"/>
        <v>348</v>
      </c>
      <c r="E17" s="56">
        <f t="shared" si="3"/>
        <v>199</v>
      </c>
      <c r="F17" s="56">
        <f t="shared" si="3"/>
        <v>106</v>
      </c>
      <c r="G17" s="56">
        <f t="shared" si="3"/>
        <v>106</v>
      </c>
      <c r="H17" s="56">
        <f t="shared" si="3"/>
        <v>106</v>
      </c>
      <c r="I17" s="56">
        <f t="shared" si="3"/>
        <v>265</v>
      </c>
      <c r="J17" s="56">
        <f t="shared" si="3"/>
        <v>105</v>
      </c>
      <c r="K17" s="56">
        <f t="shared" si="3"/>
        <v>97.25</v>
      </c>
      <c r="L17" s="56">
        <f t="shared" si="3"/>
        <v>98</v>
      </c>
      <c r="M17" s="56">
        <f t="shared" si="3"/>
        <v>91.75</v>
      </c>
      <c r="N17" s="56">
        <f t="shared" si="3"/>
        <v>84</v>
      </c>
      <c r="O17" s="56">
        <f t="shared" si="3"/>
        <v>44</v>
      </c>
      <c r="P17" s="56">
        <f t="shared" si="3"/>
        <v>14</v>
      </c>
      <c r="Q17" s="56">
        <f t="shared" si="3"/>
        <v>7</v>
      </c>
    </row>
    <row r="18" spans="1:17" ht="37.5" customHeight="1">
      <c r="A18" s="9" t="s">
        <v>109</v>
      </c>
      <c r="B18" s="32">
        <v>0</v>
      </c>
      <c r="C18" s="32">
        <v>0</v>
      </c>
      <c r="D18" s="32">
        <v>0</v>
      </c>
      <c r="E18" s="32">
        <v>0</v>
      </c>
      <c r="F18" s="32">
        <v>106</v>
      </c>
      <c r="G18" s="32">
        <v>106</v>
      </c>
      <c r="H18" s="32">
        <v>106</v>
      </c>
      <c r="I18" s="32">
        <v>106</v>
      </c>
      <c r="J18" s="32">
        <v>65</v>
      </c>
      <c r="K18" s="32">
        <v>62</v>
      </c>
      <c r="L18" s="32">
        <v>62</v>
      </c>
      <c r="M18" s="32">
        <v>60.5</v>
      </c>
      <c r="N18" s="32">
        <v>57</v>
      </c>
      <c r="O18" s="32">
        <v>31</v>
      </c>
      <c r="P18" s="32">
        <v>5</v>
      </c>
      <c r="Q18" s="32">
        <v>2</v>
      </c>
    </row>
    <row r="19" spans="1:17" ht="12.75">
      <c r="A19" s="22" t="s">
        <v>114</v>
      </c>
      <c r="B19" s="32">
        <v>35</v>
      </c>
      <c r="C19" s="32">
        <v>35</v>
      </c>
      <c r="D19" s="32">
        <v>0</v>
      </c>
      <c r="E19" s="32">
        <v>35</v>
      </c>
      <c r="F19" s="32">
        <v>0</v>
      </c>
      <c r="G19" s="32">
        <v>0</v>
      </c>
      <c r="H19" s="32">
        <v>0</v>
      </c>
      <c r="I19" s="32">
        <v>159</v>
      </c>
      <c r="J19" s="32">
        <v>13</v>
      </c>
      <c r="K19" s="32">
        <v>11</v>
      </c>
      <c r="L19" s="32">
        <v>11</v>
      </c>
      <c r="M19" s="32">
        <v>10</v>
      </c>
      <c r="N19" s="32">
        <v>8</v>
      </c>
      <c r="O19" s="32">
        <v>3</v>
      </c>
      <c r="P19" s="32">
        <v>3</v>
      </c>
      <c r="Q19" s="32">
        <v>1</v>
      </c>
    </row>
    <row r="20" spans="1:17" ht="36">
      <c r="A20" s="9" t="s">
        <v>108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1</v>
      </c>
      <c r="K20" s="32">
        <v>1</v>
      </c>
      <c r="L20" s="32">
        <v>1</v>
      </c>
      <c r="M20" s="32">
        <v>1</v>
      </c>
      <c r="N20" s="32">
        <v>1</v>
      </c>
      <c r="O20" s="32">
        <v>0</v>
      </c>
      <c r="P20" s="32">
        <v>0</v>
      </c>
      <c r="Q20" s="32">
        <v>0</v>
      </c>
    </row>
    <row r="21" spans="1:17" ht="24" customHeight="1">
      <c r="A21" s="9" t="s">
        <v>110</v>
      </c>
      <c r="B21" s="32">
        <v>0</v>
      </c>
      <c r="C21" s="32">
        <v>0</v>
      </c>
      <c r="D21" s="32">
        <v>50</v>
      </c>
      <c r="E21" s="32">
        <v>44</v>
      </c>
      <c r="F21" s="32">
        <v>0</v>
      </c>
      <c r="G21" s="32">
        <v>0</v>
      </c>
      <c r="H21" s="32">
        <v>0</v>
      </c>
      <c r="I21" s="32">
        <v>0</v>
      </c>
      <c r="J21" s="32">
        <v>5</v>
      </c>
      <c r="K21" s="32">
        <v>5</v>
      </c>
      <c r="L21" s="32">
        <v>5</v>
      </c>
      <c r="M21" s="32">
        <v>5</v>
      </c>
      <c r="N21" s="32">
        <v>4</v>
      </c>
      <c r="O21" s="32">
        <v>2</v>
      </c>
      <c r="P21" s="32">
        <v>1</v>
      </c>
      <c r="Q21" s="32">
        <v>1</v>
      </c>
    </row>
    <row r="22" spans="1:17" ht="28.5" customHeight="1">
      <c r="A22" s="9" t="s">
        <v>111</v>
      </c>
      <c r="B22" s="32">
        <v>15</v>
      </c>
      <c r="C22" s="32">
        <v>27</v>
      </c>
      <c r="D22" s="32">
        <v>20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9</v>
      </c>
      <c r="K22" s="32">
        <v>7</v>
      </c>
      <c r="L22" s="32">
        <v>9</v>
      </c>
      <c r="M22" s="32">
        <v>7</v>
      </c>
      <c r="N22" s="32">
        <v>7</v>
      </c>
      <c r="O22" s="32">
        <v>4</v>
      </c>
      <c r="P22" s="32">
        <v>2</v>
      </c>
      <c r="Q22" s="32">
        <v>1</v>
      </c>
    </row>
    <row r="23" spans="1:17" ht="12.75">
      <c r="A23" s="9" t="s">
        <v>112</v>
      </c>
      <c r="B23" s="32">
        <v>230</v>
      </c>
      <c r="C23" s="32">
        <v>60</v>
      </c>
      <c r="D23" s="32">
        <v>278</v>
      </c>
      <c r="E23" s="32">
        <v>120</v>
      </c>
      <c r="F23" s="32">
        <v>0</v>
      </c>
      <c r="G23" s="32">
        <v>0</v>
      </c>
      <c r="H23" s="32">
        <v>0</v>
      </c>
      <c r="I23" s="32">
        <v>0</v>
      </c>
      <c r="J23" s="32">
        <v>12</v>
      </c>
      <c r="K23" s="32">
        <v>11.25</v>
      </c>
      <c r="L23" s="32">
        <v>10</v>
      </c>
      <c r="M23" s="32">
        <v>8.25</v>
      </c>
      <c r="N23" s="32">
        <v>7</v>
      </c>
      <c r="O23" s="32">
        <v>4</v>
      </c>
      <c r="P23" s="32">
        <v>3</v>
      </c>
      <c r="Q23" s="32">
        <v>2</v>
      </c>
    </row>
    <row r="24" spans="1:17" ht="12.75">
      <c r="A24" s="48" t="s">
        <v>127</v>
      </c>
      <c r="B24" s="39">
        <v>65</v>
      </c>
      <c r="C24" s="39">
        <v>81</v>
      </c>
      <c r="D24" s="39">
        <v>53</v>
      </c>
      <c r="E24" s="39">
        <v>159</v>
      </c>
      <c r="F24" s="39">
        <v>0</v>
      </c>
      <c r="G24" s="39">
        <v>0</v>
      </c>
      <c r="H24" s="39">
        <v>0</v>
      </c>
      <c r="I24" s="39">
        <v>0</v>
      </c>
      <c r="J24" s="39">
        <v>8</v>
      </c>
      <c r="K24" s="39">
        <v>5</v>
      </c>
      <c r="L24" s="39">
        <v>8</v>
      </c>
      <c r="M24" s="39">
        <v>5</v>
      </c>
      <c r="N24" s="39">
        <v>8</v>
      </c>
      <c r="O24" s="39">
        <v>4</v>
      </c>
      <c r="P24" s="39">
        <v>0</v>
      </c>
      <c r="Q24" s="39">
        <v>0</v>
      </c>
    </row>
    <row r="25" spans="1:18" ht="24">
      <c r="A25" s="55" t="s">
        <v>126</v>
      </c>
      <c r="B25" s="56">
        <f>B26+B28</f>
        <v>213</v>
      </c>
      <c r="C25" s="56">
        <f aca="true" t="shared" si="4" ref="C25:R25">C26+C28</f>
        <v>213</v>
      </c>
      <c r="D25" s="56">
        <f t="shared" si="4"/>
        <v>113</v>
      </c>
      <c r="E25" s="56">
        <f t="shared" si="4"/>
        <v>214</v>
      </c>
      <c r="F25" s="56">
        <f t="shared" si="4"/>
        <v>3</v>
      </c>
      <c r="G25" s="56">
        <f t="shared" si="4"/>
        <v>3</v>
      </c>
      <c r="H25" s="56">
        <f t="shared" si="4"/>
        <v>150</v>
      </c>
      <c r="I25" s="56">
        <f t="shared" si="4"/>
        <v>123</v>
      </c>
      <c r="J25" s="56">
        <f t="shared" si="4"/>
        <v>46</v>
      </c>
      <c r="K25" s="56">
        <f t="shared" si="4"/>
        <v>43</v>
      </c>
      <c r="L25" s="56">
        <f t="shared" si="4"/>
        <v>46</v>
      </c>
      <c r="M25" s="56">
        <f t="shared" si="4"/>
        <v>43</v>
      </c>
      <c r="N25" s="56">
        <f t="shared" si="4"/>
        <v>36</v>
      </c>
      <c r="O25" s="56">
        <f t="shared" si="4"/>
        <v>21</v>
      </c>
      <c r="P25" s="56">
        <f t="shared" si="4"/>
        <v>10</v>
      </c>
      <c r="Q25" s="56">
        <f t="shared" si="4"/>
        <v>0</v>
      </c>
      <c r="R25" s="32">
        <f t="shared" si="4"/>
        <v>0</v>
      </c>
    </row>
    <row r="26" spans="1:17" ht="24">
      <c r="A26" s="9" t="s">
        <v>117</v>
      </c>
      <c r="B26" s="32">
        <v>148</v>
      </c>
      <c r="C26" s="32">
        <v>132</v>
      </c>
      <c r="D26" s="32">
        <v>60</v>
      </c>
      <c r="E26" s="32">
        <v>55</v>
      </c>
      <c r="F26" s="32">
        <v>3</v>
      </c>
      <c r="G26" s="32">
        <v>3</v>
      </c>
      <c r="H26" s="32">
        <v>150</v>
      </c>
      <c r="I26" s="32">
        <v>123</v>
      </c>
      <c r="J26" s="32">
        <v>38</v>
      </c>
      <c r="K26" s="32">
        <v>38</v>
      </c>
      <c r="L26" s="32">
        <v>38</v>
      </c>
      <c r="M26" s="32">
        <v>38</v>
      </c>
      <c r="N26" s="32">
        <v>28</v>
      </c>
      <c r="O26" s="32">
        <v>17</v>
      </c>
      <c r="P26" s="32">
        <v>10</v>
      </c>
      <c r="Q26" s="32">
        <v>0</v>
      </c>
    </row>
    <row r="27" spans="1:17" ht="24">
      <c r="A27" s="9" t="s">
        <v>118</v>
      </c>
      <c r="B27" s="32">
        <v>4</v>
      </c>
      <c r="C27" s="32">
        <v>19</v>
      </c>
      <c r="D27" s="32">
        <v>5</v>
      </c>
      <c r="E27" s="32">
        <v>17</v>
      </c>
      <c r="F27" s="32">
        <v>0</v>
      </c>
      <c r="G27" s="32">
        <v>0</v>
      </c>
      <c r="H27" s="32">
        <v>0</v>
      </c>
      <c r="I27" s="32">
        <v>0</v>
      </c>
      <c r="J27" s="32">
        <v>23</v>
      </c>
      <c r="K27" s="32">
        <v>23</v>
      </c>
      <c r="L27" s="32">
        <v>23</v>
      </c>
      <c r="M27" s="32">
        <v>23</v>
      </c>
      <c r="N27" s="32">
        <v>14</v>
      </c>
      <c r="O27" s="32">
        <v>6</v>
      </c>
      <c r="P27" s="32">
        <v>9</v>
      </c>
      <c r="Q27" s="32">
        <v>4</v>
      </c>
    </row>
    <row r="28" spans="1:17" ht="24">
      <c r="A28" s="9" t="s">
        <v>119</v>
      </c>
      <c r="B28" s="32">
        <v>65</v>
      </c>
      <c r="C28" s="32">
        <v>81</v>
      </c>
      <c r="D28" s="32">
        <v>53</v>
      </c>
      <c r="E28" s="32">
        <v>159</v>
      </c>
      <c r="F28" s="32">
        <v>0</v>
      </c>
      <c r="G28" s="32">
        <v>0</v>
      </c>
      <c r="H28" s="32">
        <v>0</v>
      </c>
      <c r="I28" s="32">
        <v>0</v>
      </c>
      <c r="J28" s="32">
        <v>8</v>
      </c>
      <c r="K28" s="32">
        <v>5</v>
      </c>
      <c r="L28" s="32">
        <v>8</v>
      </c>
      <c r="M28" s="32">
        <v>5</v>
      </c>
      <c r="N28" s="32">
        <v>8</v>
      </c>
      <c r="O28" s="32">
        <v>4</v>
      </c>
      <c r="P28" s="32">
        <v>0</v>
      </c>
      <c r="Q28" s="32">
        <v>0</v>
      </c>
    </row>
    <row r="29" spans="1:19" ht="12.75">
      <c r="A29" s="35" t="s">
        <v>120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4</v>
      </c>
      <c r="K29" s="39">
        <v>3.5</v>
      </c>
      <c r="L29" s="39">
        <v>4</v>
      </c>
      <c r="M29" s="39">
        <v>3.5</v>
      </c>
      <c r="N29" s="39">
        <v>4</v>
      </c>
      <c r="O29" s="39">
        <v>4</v>
      </c>
      <c r="P29" s="39">
        <v>0</v>
      </c>
      <c r="Q29" s="39">
        <v>0</v>
      </c>
      <c r="R29" s="51"/>
      <c r="S29" s="51"/>
    </row>
    <row r="30" spans="1:18" ht="15" customHeight="1">
      <c r="A30" s="35" t="s">
        <v>130</v>
      </c>
      <c r="B30" s="44">
        <f>B31+B32</f>
        <v>2450</v>
      </c>
      <c r="C30" s="44">
        <f aca="true" t="shared" si="5" ref="C30:R30">C31+C32</f>
        <v>2420</v>
      </c>
      <c r="D30" s="44">
        <f t="shared" si="5"/>
        <v>656</v>
      </c>
      <c r="E30" s="44">
        <f t="shared" si="5"/>
        <v>562</v>
      </c>
      <c r="F30" s="44">
        <f t="shared" si="5"/>
        <v>0</v>
      </c>
      <c r="G30" s="44">
        <f t="shared" si="5"/>
        <v>0</v>
      </c>
      <c r="H30" s="44">
        <f t="shared" si="5"/>
        <v>0</v>
      </c>
      <c r="I30" s="44">
        <f t="shared" si="5"/>
        <v>0</v>
      </c>
      <c r="J30" s="44">
        <f t="shared" si="5"/>
        <v>66</v>
      </c>
      <c r="K30" s="44">
        <f t="shared" si="5"/>
        <v>54</v>
      </c>
      <c r="L30" s="44">
        <v>66</v>
      </c>
      <c r="M30" s="44">
        <f t="shared" si="5"/>
        <v>38</v>
      </c>
      <c r="N30" s="44">
        <f t="shared" si="5"/>
        <v>59</v>
      </c>
      <c r="O30" s="44">
        <f t="shared" si="5"/>
        <v>33</v>
      </c>
      <c r="P30" s="44">
        <f t="shared" si="5"/>
        <v>7</v>
      </c>
      <c r="Q30" s="44">
        <f t="shared" si="5"/>
        <v>3</v>
      </c>
      <c r="R30" s="71">
        <f t="shared" si="5"/>
        <v>0</v>
      </c>
    </row>
    <row r="31" spans="1:17" ht="24">
      <c r="A31" s="9" t="s">
        <v>121</v>
      </c>
      <c r="B31" s="77">
        <v>2180</v>
      </c>
      <c r="C31" s="77">
        <v>2180</v>
      </c>
      <c r="D31" s="77">
        <v>6</v>
      </c>
      <c r="E31" s="77">
        <v>2</v>
      </c>
      <c r="F31" s="77">
        <v>0</v>
      </c>
      <c r="G31" s="77">
        <v>0</v>
      </c>
      <c r="H31" s="77">
        <v>0</v>
      </c>
      <c r="I31" s="77">
        <v>0</v>
      </c>
      <c r="J31" s="77">
        <v>30</v>
      </c>
      <c r="K31" s="77">
        <v>26</v>
      </c>
      <c r="L31" s="77">
        <v>30</v>
      </c>
      <c r="M31" s="77">
        <v>26</v>
      </c>
      <c r="N31" s="77">
        <v>28</v>
      </c>
      <c r="O31" s="77">
        <v>23</v>
      </c>
      <c r="P31" s="77">
        <v>2</v>
      </c>
      <c r="Q31" s="77">
        <v>1</v>
      </c>
    </row>
    <row r="32" spans="1:17" ht="12.75">
      <c r="A32" s="9" t="s">
        <v>122</v>
      </c>
      <c r="B32" s="77">
        <v>270</v>
      </c>
      <c r="C32" s="77">
        <v>240</v>
      </c>
      <c r="D32" s="77">
        <v>650</v>
      </c>
      <c r="E32" s="77">
        <v>560</v>
      </c>
      <c r="F32" s="77">
        <v>0</v>
      </c>
      <c r="G32" s="77">
        <v>0</v>
      </c>
      <c r="H32" s="77">
        <v>0</v>
      </c>
      <c r="I32" s="77">
        <v>0</v>
      </c>
      <c r="J32" s="77">
        <v>36</v>
      </c>
      <c r="K32" s="77">
        <v>28</v>
      </c>
      <c r="L32" s="77">
        <v>36</v>
      </c>
      <c r="M32" s="77">
        <v>12</v>
      </c>
      <c r="N32" s="77">
        <v>31</v>
      </c>
      <c r="O32" s="77">
        <v>10</v>
      </c>
      <c r="P32" s="77">
        <v>5</v>
      </c>
      <c r="Q32" s="77">
        <v>2</v>
      </c>
    </row>
    <row r="33" spans="1:17" ht="25.5" customHeight="1">
      <c r="A33" s="53" t="s">
        <v>135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7</v>
      </c>
      <c r="K33" s="39">
        <v>7</v>
      </c>
      <c r="L33" s="39">
        <v>3</v>
      </c>
      <c r="M33" s="39">
        <v>3</v>
      </c>
      <c r="N33" s="39">
        <v>3</v>
      </c>
      <c r="O33" s="39">
        <v>3</v>
      </c>
      <c r="P33" s="39">
        <v>0</v>
      </c>
      <c r="Q33" s="39">
        <v>0</v>
      </c>
    </row>
    <row r="34" spans="1:17" ht="16.5" customHeight="1">
      <c r="A34" s="35" t="s">
        <v>137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24.75" thickBot="1">
      <c r="A35" s="58" t="s">
        <v>123</v>
      </c>
      <c r="B35" s="49">
        <v>0</v>
      </c>
      <c r="C35" s="49">
        <v>0</v>
      </c>
      <c r="D35" s="49">
        <v>34</v>
      </c>
      <c r="E35" s="49">
        <v>34</v>
      </c>
      <c r="F35" s="49">
        <v>0</v>
      </c>
      <c r="G35" s="49">
        <v>0</v>
      </c>
      <c r="H35" s="49">
        <v>0</v>
      </c>
      <c r="I35" s="49">
        <v>0</v>
      </c>
      <c r="J35" s="49">
        <v>29</v>
      </c>
      <c r="K35" s="49">
        <v>29</v>
      </c>
      <c r="L35" s="49">
        <v>2</v>
      </c>
      <c r="M35" s="49">
        <v>2</v>
      </c>
      <c r="N35" s="49">
        <v>1</v>
      </c>
      <c r="O35" s="49">
        <v>1</v>
      </c>
      <c r="P35" s="49">
        <v>1</v>
      </c>
      <c r="Q35" s="49">
        <v>1</v>
      </c>
    </row>
    <row r="36" spans="1:17" ht="22.5" customHeight="1" thickBot="1">
      <c r="A36" s="59" t="s">
        <v>124</v>
      </c>
      <c r="B36" s="60">
        <f>B7+B11+B15+B16+B24+B29+B30+B33+B34+B35</f>
        <v>13728</v>
      </c>
      <c r="C36" s="61">
        <f aca="true" t="shared" si="6" ref="C36:Q36">C7+C11+C15+C16+C24+C29+C30+C33+C34+C35</f>
        <v>13372</v>
      </c>
      <c r="D36" s="61">
        <f t="shared" si="6"/>
        <v>4000</v>
      </c>
      <c r="E36" s="61">
        <f t="shared" si="6"/>
        <v>4031</v>
      </c>
      <c r="F36" s="61">
        <f t="shared" si="6"/>
        <v>121</v>
      </c>
      <c r="G36" s="61">
        <f t="shared" si="6"/>
        <v>181</v>
      </c>
      <c r="H36" s="61">
        <f t="shared" si="6"/>
        <v>117</v>
      </c>
      <c r="I36" s="61">
        <f t="shared" si="6"/>
        <v>107</v>
      </c>
      <c r="J36" s="61">
        <f t="shared" si="6"/>
        <v>5848</v>
      </c>
      <c r="K36" s="61">
        <f t="shared" si="6"/>
        <v>4817.12</v>
      </c>
      <c r="L36" s="61">
        <f t="shared" si="6"/>
        <v>4784</v>
      </c>
      <c r="M36" s="61">
        <f t="shared" si="6"/>
        <v>4092.9</v>
      </c>
      <c r="N36" s="61">
        <f t="shared" si="6"/>
        <v>2579</v>
      </c>
      <c r="O36" s="61">
        <f t="shared" si="6"/>
        <v>1360</v>
      </c>
      <c r="P36" s="61">
        <f t="shared" si="6"/>
        <v>2205</v>
      </c>
      <c r="Q36" s="62">
        <f t="shared" si="6"/>
        <v>1175</v>
      </c>
    </row>
    <row r="37" spans="1:17" ht="12.75">
      <c r="A37" s="104" t="s">
        <v>138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52"/>
      <c r="P37" s="52"/>
      <c r="Q37" s="52"/>
    </row>
    <row r="38" spans="1:14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1:14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t="12.75">
      <c r="A42" s="105" t="s">
        <v>139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ht="12.75">
      <c r="A44" s="105" t="s">
        <v>140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12.7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</sheetData>
  <mergeCells count="28">
    <mergeCell ref="A37:N41"/>
    <mergeCell ref="A42:N43"/>
    <mergeCell ref="A44:N45"/>
    <mergeCell ref="A1:A5"/>
    <mergeCell ref="B1:I1"/>
    <mergeCell ref="J1:Q1"/>
    <mergeCell ref="B2:E2"/>
    <mergeCell ref="F2:I2"/>
    <mergeCell ref="L2:Q2"/>
    <mergeCell ref="B3:B5"/>
    <mergeCell ref="C3:C4"/>
    <mergeCell ref="D3:D5"/>
    <mergeCell ref="E3:E4"/>
    <mergeCell ref="K2:K5"/>
    <mergeCell ref="J2:J5"/>
    <mergeCell ref="F3:F5"/>
    <mergeCell ref="G3:G4"/>
    <mergeCell ref="H3:H5"/>
    <mergeCell ref="I3:I4"/>
    <mergeCell ref="P3:Q3"/>
    <mergeCell ref="L4:L5"/>
    <mergeCell ref="M4:M5"/>
    <mergeCell ref="N4:N5"/>
    <mergeCell ref="O4:O5"/>
    <mergeCell ref="P4:P5"/>
    <mergeCell ref="Q4:Q5"/>
    <mergeCell ref="L3:M3"/>
    <mergeCell ref="N3:O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Stranger</cp:lastModifiedBy>
  <cp:lastPrinted>2008-05-20T22:18:09Z</cp:lastPrinted>
  <dcterms:created xsi:type="dcterms:W3CDTF">2007-01-10T10:28:39Z</dcterms:created>
  <dcterms:modified xsi:type="dcterms:W3CDTF">2007-01-25T08:39:27Z</dcterms:modified>
  <cp:category/>
  <cp:version/>
  <cp:contentType/>
  <cp:contentStatus/>
</cp:coreProperties>
</file>